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New folder\صندوق آتیه باران\گزارش فعالیت ماهانه\"/>
    </mc:Choice>
  </mc:AlternateContent>
  <xr:revisionPtr revIDLastSave="0" documentId="13_ncr:1_{040B53CB-9E09-450F-B4DA-5D1FC654DBB0}" xr6:coauthVersionLast="47" xr6:coauthVersionMax="47" xr10:uidLastSave="{00000000-0000-0000-0000-000000000000}"/>
  <bookViews>
    <workbookView xWindow="-96" yWindow="-96" windowWidth="23232" windowHeight="13872" activeTab="6" xr2:uid="{00000000-000D-0000-FFFF-FFFF00000000}"/>
  </bookViews>
  <sheets>
    <sheet name="نام صندوق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mah">سهام!$B$4</definedName>
    <definedName name="_xlnm.Print_Area" localSheetId="3">'اوراق مشارکت'!$A$1:$AK$14</definedName>
    <definedName name="_xlnm.Print_Area" localSheetId="2">تبعی!$A$1:$Q$8</definedName>
    <definedName name="_xlnm.Print_Area" localSheetId="4">'تعدیل قیمت'!$A$1:$M$10</definedName>
    <definedName name="_xlnm.Print_Area" localSheetId="15">'جمع درآمدها'!$A$1:$G$15</definedName>
    <definedName name="_xlnm.Print_Area" localSheetId="13">'درآمد سپرده بانکی'!$A$1:$L$14</definedName>
    <definedName name="_xlnm.Print_Area" localSheetId="8">'درآمد سود سهام'!$A$1:$S$12</definedName>
    <definedName name="_xlnm.Print_Area" localSheetId="9">'درآمد ناشی از تغییر قیمت اوراق'!$A$1:$R$16</definedName>
    <definedName name="_xlnm.Print_Area" localSheetId="10">'درآمد ناشی از فروش'!$A$1:$R$13</definedName>
    <definedName name="_xlnm.Print_Area" localSheetId="14">'سایر درآمدها'!$A$1:$F$20</definedName>
    <definedName name="_xlnm.Print_Area" localSheetId="6">سپرده!$A$1:$U$18</definedName>
    <definedName name="_xlnm.Print_Area" localSheetId="11">'سرمایه‌گذاری در سهام'!$A$1:$W$15</definedName>
    <definedName name="_xlnm.Print_Area" localSheetId="1">سهام!$A$1:$AA$17</definedName>
    <definedName name="_xlnm.Print_Area" localSheetId="7">'سود اوراق بهادار و سپرده بانکی'!$A$1:$T$14</definedName>
    <definedName name="_xlnm.Print_Area" localSheetId="0">'نام صندوق'!$A$1:$F$22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N15" i="1"/>
  <c r="F15" i="1"/>
  <c r="X15" i="1"/>
  <c r="A4" i="15"/>
  <c r="A4" i="14"/>
  <c r="B4" i="13"/>
  <c r="A4" i="12"/>
  <c r="B4" i="11"/>
  <c r="B4" i="10"/>
  <c r="B4" i="9"/>
  <c r="A4" i="8"/>
  <c r="B4" i="7"/>
  <c r="B4" i="6"/>
  <c r="A4" i="5"/>
  <c r="A4" i="4"/>
  <c r="A4" i="2"/>
  <c r="A4" i="3"/>
  <c r="G12" i="15"/>
  <c r="E11" i="15"/>
  <c r="E10" i="15"/>
  <c r="E9" i="15"/>
  <c r="V11" i="11"/>
  <c r="V12" i="11"/>
  <c r="V10" i="11"/>
  <c r="L11" i="11"/>
  <c r="L12" i="11"/>
  <c r="L10" i="11"/>
  <c r="J12" i="7"/>
  <c r="L13" i="6"/>
  <c r="N13" i="6"/>
  <c r="P13" i="6"/>
  <c r="R13" i="6"/>
  <c r="T13" i="6"/>
  <c r="E13" i="14"/>
  <c r="C12" i="15"/>
  <c r="T12" i="7"/>
  <c r="C13" i="14"/>
  <c r="J13" i="11"/>
  <c r="H13" i="11"/>
  <c r="F13" i="11"/>
  <c r="J20" i="9"/>
  <c r="H23" i="9"/>
  <c r="F22" i="9"/>
  <c r="V22" i="1"/>
  <c r="V23" i="1"/>
  <c r="V21" i="1"/>
  <c r="V13" i="11" l="1"/>
  <c r="R13" i="9"/>
  <c r="P13" i="9"/>
  <c r="N13" i="9"/>
  <c r="J13" i="9"/>
  <c r="H13" i="9"/>
  <c r="F13" i="9"/>
  <c r="L23" i="6" l="1"/>
  <c r="H15" i="1"/>
  <c r="R13" i="11"/>
  <c r="Z15" i="1"/>
  <c r="N13" i="11"/>
  <c r="D13" i="11"/>
  <c r="G15" i="1"/>
  <c r="L15" i="1"/>
  <c r="P15" i="1"/>
  <c r="V15" i="1"/>
  <c r="F12" i="13"/>
  <c r="J12" i="13"/>
  <c r="P13" i="11" l="1"/>
  <c r="T13" i="11" l="1"/>
  <c r="E12" i="15"/>
  <c r="P12" i="7"/>
  <c r="N12" i="7" l="1"/>
  <c r="L13" i="11" l="1"/>
  <c r="F12" i="10" l="1"/>
  <c r="H12" i="10"/>
  <c r="J12" i="10"/>
  <c r="N12" i="10"/>
  <c r="P12" i="10"/>
  <c r="R12" i="10"/>
  <c r="Q12" i="8" l="1"/>
  <c r="S12" i="8"/>
  <c r="J12" i="8" l="1"/>
  <c r="K12" i="8"/>
  <c r="L12" i="8"/>
  <c r="N12" i="8"/>
  <c r="O12" i="8"/>
  <c r="P12" i="8"/>
  <c r="R12" i="8"/>
  <c r="I12" i="8"/>
  <c r="M12" i="8" l="1"/>
  <c r="Q11" i="12"/>
  <c r="O11" i="12"/>
  <c r="M11" i="12"/>
  <c r="K11" i="12"/>
  <c r="I11" i="12"/>
  <c r="G11" i="12"/>
  <c r="E11" i="12"/>
  <c r="C11" i="12"/>
</calcChain>
</file>

<file path=xl/sharedStrings.xml><?xml version="1.0" encoding="utf-8"?>
<sst xmlns="http://schemas.openxmlformats.org/spreadsheetml/2006/main" count="523" uniqueCount="105">
  <si>
    <t>صورت وضعیت پورتفوی</t>
  </si>
  <si>
    <t>نام شرکت</t>
  </si>
  <si>
    <t>1401/02/31</t>
  </si>
  <si>
    <t>تغییرات طی دوره</t>
  </si>
  <si>
    <t>1401/03/31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</si>
  <si>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</si>
  <si>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</si>
  <si>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</si>
  <si>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</si>
  <si>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</si>
  <si>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</si>
  <si>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</si>
  <si>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</si>
  <si>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</si>
  <si>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</si>
  <si>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</si>
  <si>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</si>
  <si>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</si>
  <si>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</si>
  <si>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</si>
  <si>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</si>
  <si>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</si>
  <si>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</si>
  <si>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</si>
  <si>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</si>
  <si>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</si>
  <si>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</si>
  <si>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</si>
  <si>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</si>
  <si>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</si>
  <si>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</si>
  <si>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</si>
  <si>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</si>
  <si>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</si>
  <si>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</si>
  <si>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</si>
  <si>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</si>
  <si>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</si>
  <si>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</si>
  <si>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</si>
  <si>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</si>
  <si>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</si>
  <si>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</si>
  <si>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</si>
  <si>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</si>
  <si>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</si>
  <si>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</si>
  <si>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</si>
  <si>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</si>
  <si>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</si>
  <si>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</si>
  <si>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</si>
  <si>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</si>
  <si>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</si>
  <si>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</si>
  <si>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</si>
  <si>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</si>
  <si>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</si>
  <si>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</si>
  <si>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</si>
  <si>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</si>
  <si>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</si>
  <si>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</si>
  <si>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</si>
  <si>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</si>
  <si>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</si>
  <si>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</si>
  <si>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</si>
  <si>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</si>
  <si>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</si>
  <si>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</si>
  <si>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</si>
  <si>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</si>
  <si>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</si>
  <si>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</si>
  <si>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</si>
  <si>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</si>
  <si>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سود اوراق بهادار و سپرده بانکی</t>
  </si>
  <si>
    <t>سود (زیان) ناشی از تغییر قیمت اوراق بهادار</t>
  </si>
  <si>
    <t>سود (زیان) ناشی از فروش اوراق بهادار</t>
  </si>
  <si>
    <t>صورت وضعیت پرتفوی</t>
  </si>
  <si>
    <t>صندوق سرمایه گذاری بازارگردانی آتیه باران</t>
  </si>
  <si>
    <t>صندوق سرمایه‌گذاری بازارگردانی آتیه باران</t>
  </si>
  <si>
    <t>انتقال داده های آسیاتک</t>
  </si>
  <si>
    <t>بانک پاسارگاد بورس اوراق بهادار تهران</t>
  </si>
  <si>
    <t>1400/07/02</t>
  </si>
  <si>
    <t>4158100147850751</t>
  </si>
  <si>
    <t>احیاء صنایع خراسان</t>
  </si>
  <si>
    <t>4158100147850752</t>
  </si>
  <si>
    <t xml:space="preserve"> سرمایه گذاری ها</t>
  </si>
  <si>
    <t xml:space="preserve"> سرمایه گذاری در سهام و حق تقدم سهام شرکتها و صندوق های سرمایه گذاری</t>
  </si>
  <si>
    <t xml:space="preserve"> سرمایه گذاری در اوراق بهادار با درآمد ثابت یا علی الحساب</t>
  </si>
  <si>
    <t xml:space="preserve"> سرمایه گذاری در سپرده های بانکی</t>
  </si>
  <si>
    <t>سرمایه گذاری در سهام</t>
  </si>
  <si>
    <t xml:space="preserve"> سرمایه گذاری در اوراق بهادار</t>
  </si>
  <si>
    <t>درآمد حاصل از سپرده بانکی</t>
  </si>
  <si>
    <t xml:space="preserve"> درآمد حاصل از سرمایه گذاری ها</t>
  </si>
  <si>
    <t>معین برای سایر درآمدهای تنزیل سود بانک</t>
  </si>
  <si>
    <t>صندوق س. ارزش پاداش-د</t>
  </si>
  <si>
    <t>تعدیل کارمزد کارگزار</t>
  </si>
  <si>
    <t>1402/09/30</t>
  </si>
  <si>
    <t>415-110147850751</t>
  </si>
  <si>
    <t>حساب جاری</t>
  </si>
  <si>
    <t>برای ماه منتهی به 1402/10/30</t>
  </si>
  <si>
    <t>1402/10/30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</si>
</sst>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_);[Red]\(0\)"/>
    <numFmt numFmtId="166" formatCode="_(* #,##0_);_(* \(#,##0\);_(* &quot;-&quot;?????_);_(@_)"/>
    <numFmt numFmtId="167" formatCode="0.0%"/>
  </numFmts>
  <fonts count="20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1"/>
      <name val="B Nazanin"/>
      <charset val="178"/>
    </font>
    <font>
      <sz val="11"/>
      <name val="Calibri"/>
      <family val="2"/>
    </font>
    <font>
      <b/>
      <sz val="10"/>
      <color rgb="FF000000"/>
      <name val="B Nazanin"/>
      <charset val="178"/>
    </font>
    <font>
      <sz val="9"/>
      <color rgb="FF000000"/>
      <name val="Tahoma"/>
      <family val="2"/>
    </font>
    <font>
      <b/>
      <sz val="16"/>
      <name val="B Nazanin"/>
      <charset val="178"/>
    </font>
    <font>
      <sz val="16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b/>
      <sz val="16"/>
      <color rgb="FF000000"/>
      <name val="B Nazanin"/>
      <charset val="178"/>
    </font>
    <font>
      <b/>
      <sz val="17"/>
      <name val="B Nazanin"/>
      <charset val="178"/>
    </font>
    <font>
      <b/>
      <sz val="15"/>
      <name val="B Nazanin"/>
      <charset val="178"/>
    </font>
    <font>
      <b/>
      <sz val="19"/>
      <name val="B Nazanin"/>
      <charset val="178"/>
    </font>
    <font>
      <sz val="19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</cellStyleXfs>
  <cellXfs count="13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3" fontId="1" fillId="0" borderId="4" xfId="0" applyNumberFormat="1" applyFont="1" applyBorder="1"/>
    <xf numFmtId="37" fontId="1" fillId="0" borderId="0" xfId="0" applyNumberFormat="1" applyFont="1"/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7" fontId="1" fillId="0" borderId="4" xfId="0" applyNumberFormat="1" applyFont="1" applyBorder="1"/>
    <xf numFmtId="0" fontId="7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1" fillId="0" borderId="0" xfId="1" applyNumberFormat="1" applyFont="1"/>
    <xf numFmtId="164" fontId="1" fillId="0" borderId="0" xfId="0" applyNumberFormat="1" applyFont="1"/>
    <xf numFmtId="166" fontId="1" fillId="0" borderId="0" xfId="0" applyNumberFormat="1" applyFont="1"/>
    <xf numFmtId="164" fontId="9" fillId="0" borderId="0" xfId="0" applyNumberFormat="1" applyFont="1" applyAlignment="1">
      <alignment horizontal="center" vertical="center"/>
    </xf>
    <xf numFmtId="43" fontId="1" fillId="0" borderId="0" xfId="1" applyFont="1"/>
    <xf numFmtId="3" fontId="10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" fillId="0" borderId="0" xfId="0" applyNumberFormat="1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2" fillId="0" borderId="1" xfId="0" applyFont="1" applyBorder="1"/>
    <xf numFmtId="38" fontId="12" fillId="0" borderId="0" xfId="1" applyNumberFormat="1" applyFont="1"/>
    <xf numFmtId="38" fontId="11" fillId="0" borderId="0" xfId="1" applyNumberFormat="1" applyFont="1"/>
    <xf numFmtId="0" fontId="19" fillId="0" borderId="0" xfId="0" applyFont="1"/>
    <xf numFmtId="3" fontId="19" fillId="0" borderId="0" xfId="0" applyNumberFormat="1" applyFont="1"/>
    <xf numFmtId="0" fontId="16" fillId="0" borderId="0" xfId="0" applyFont="1"/>
    <xf numFmtId="0" fontId="6" fillId="0" borderId="0" xfId="0" applyFont="1" applyAlignment="1">
      <alignment vertical="center"/>
    </xf>
    <xf numFmtId="43" fontId="1" fillId="0" borderId="0" xfId="0" applyNumberFormat="1" applyFont="1"/>
    <xf numFmtId="38" fontId="1" fillId="0" borderId="0" xfId="0" applyNumberFormat="1" applyFont="1"/>
    <xf numFmtId="0" fontId="2" fillId="0" borderId="0" xfId="0" applyFont="1" applyAlignment="1">
      <alignment vertical="center"/>
    </xf>
    <xf numFmtId="3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9" fontId="1" fillId="0" borderId="0" xfId="2" applyFont="1"/>
    <xf numFmtId="10" fontId="1" fillId="0" borderId="0" xfId="2" applyNumberFormat="1" applyFont="1"/>
    <xf numFmtId="9" fontId="1" fillId="0" borderId="0" xfId="2" applyNumberFormat="1" applyFont="1"/>
    <xf numFmtId="0" fontId="15" fillId="0" borderId="2" xfId="0" applyFont="1" applyBorder="1" applyAlignment="1">
      <alignment horizontal="center" vertical="center" wrapText="1"/>
    </xf>
    <xf numFmtId="167" fontId="1" fillId="0" borderId="0" xfId="2" applyNumberFormat="1" applyFont="1"/>
    <xf numFmtId="3" fontId="14" fillId="0" borderId="0" xfId="0" applyNumberFormat="1" applyFont="1" applyAlignment="1">
      <alignment horizontal="center"/>
    </xf>
    <xf numFmtId="3" fontId="1" fillId="0" borderId="0" xfId="0" applyNumberFormat="1" applyFont="1" applyBorder="1"/>
    <xf numFmtId="0" fontId="12" fillId="0" borderId="0" xfId="0" applyFont="1" applyBorder="1"/>
    <xf numFmtId="0" fontId="12" fillId="0" borderId="0" xfId="0" applyFont="1" applyAlignment="1"/>
    <xf numFmtId="164" fontId="12" fillId="0" borderId="0" xfId="1" applyNumberFormat="1" applyFont="1" applyAlignment="1"/>
    <xf numFmtId="164" fontId="12" fillId="0" borderId="0" xfId="1" applyNumberFormat="1" applyFont="1" applyBorder="1" applyAlignment="1"/>
    <xf numFmtId="164" fontId="12" fillId="0" borderId="5" xfId="1" applyNumberFormat="1" applyFont="1" applyBorder="1" applyAlignment="1"/>
    <xf numFmtId="164" fontId="12" fillId="0" borderId="0" xfId="0" applyNumberFormat="1" applyFont="1" applyAlignment="1"/>
    <xf numFmtId="38" fontId="14" fillId="0" borderId="0" xfId="0" applyNumberFormat="1" applyFont="1" applyAlignment="1">
      <alignment horizontal="center"/>
    </xf>
    <xf numFmtId="10" fontId="14" fillId="0" borderId="0" xfId="0" applyNumberFormat="1" applyFont="1" applyAlignment="1">
      <alignment horizontal="center"/>
    </xf>
    <xf numFmtId="3" fontId="14" fillId="0" borderId="0" xfId="0" applyNumberFormat="1" applyFont="1" applyBorder="1" applyAlignment="1">
      <alignment horizontal="center"/>
    </xf>
    <xf numFmtId="165" fontId="14" fillId="0" borderId="0" xfId="0" applyNumberFormat="1" applyFont="1" applyAlignment="1">
      <alignment horizontal="center"/>
    </xf>
    <xf numFmtId="164" fontId="16" fillId="0" borderId="4" xfId="1" applyNumberFormat="1" applyFont="1" applyBorder="1" applyAlignment="1">
      <alignment horizontal="center" vertical="center"/>
    </xf>
    <xf numFmtId="164" fontId="16" fillId="0" borderId="0" xfId="1" applyNumberFormat="1" applyFont="1" applyBorder="1" applyAlignment="1">
      <alignment horizontal="center" vertical="center"/>
    </xf>
    <xf numFmtId="164" fontId="16" fillId="0" borderId="0" xfId="1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0" fontId="16" fillId="0" borderId="4" xfId="0" applyNumberFormat="1" applyFont="1" applyBorder="1" applyAlignment="1">
      <alignment horizontal="center" vertical="center"/>
    </xf>
    <xf numFmtId="38" fontId="12" fillId="0" borderId="0" xfId="1" applyNumberFormat="1" applyFont="1" applyAlignment="1">
      <alignment horizontal="center"/>
    </xf>
    <xf numFmtId="38" fontId="12" fillId="0" borderId="0" xfId="1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3" fontId="17" fillId="0" borderId="4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8" fontId="17" fillId="0" borderId="4" xfId="0" applyNumberFormat="1" applyFont="1" applyBorder="1" applyAlignment="1">
      <alignment horizontal="center"/>
    </xf>
    <xf numFmtId="37" fontId="17" fillId="0" borderId="4" xfId="0" applyNumberFormat="1" applyFont="1" applyBorder="1" applyAlignment="1">
      <alignment horizontal="center"/>
    </xf>
    <xf numFmtId="38" fontId="14" fillId="0" borderId="0" xfId="1" applyNumberFormat="1" applyFont="1" applyAlignment="1">
      <alignment horizontal="center"/>
    </xf>
    <xf numFmtId="10" fontId="14" fillId="0" borderId="0" xfId="1" applyNumberFormat="1" applyFont="1" applyAlignment="1">
      <alignment horizontal="center"/>
    </xf>
    <xf numFmtId="38" fontId="17" fillId="0" borderId="4" xfId="1" applyNumberFormat="1" applyFont="1" applyBorder="1" applyAlignment="1">
      <alignment horizontal="center"/>
    </xf>
    <xf numFmtId="38" fontId="17" fillId="0" borderId="0" xfId="1" applyNumberFormat="1" applyFont="1" applyAlignment="1">
      <alignment horizontal="center"/>
    </xf>
    <xf numFmtId="9" fontId="17" fillId="0" borderId="4" xfId="0" applyNumberFormat="1" applyFont="1" applyBorder="1" applyAlignment="1">
      <alignment horizontal="center" vertical="center"/>
    </xf>
    <xf numFmtId="9" fontId="17" fillId="0" borderId="4" xfId="0" applyNumberFormat="1" applyFont="1" applyBorder="1" applyAlignment="1">
      <alignment horizontal="center"/>
    </xf>
    <xf numFmtId="10" fontId="12" fillId="0" borderId="0" xfId="0" applyNumberFormat="1" applyFont="1" applyAlignment="1">
      <alignment horizontal="center"/>
    </xf>
    <xf numFmtId="38" fontId="11" fillId="0" borderId="4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9" fontId="11" fillId="0" borderId="4" xfId="0" applyNumberFormat="1" applyFont="1" applyBorder="1" applyAlignment="1">
      <alignment horizontal="center" vertical="center"/>
    </xf>
    <xf numFmtId="10" fontId="11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38" fontId="5" fillId="0" borderId="0" xfId="1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10" fontId="19" fillId="0" borderId="0" xfId="2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9" fontId="19" fillId="0" borderId="0" xfId="2" applyFont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0" fontId="13" fillId="0" borderId="4" xfId="2" applyNumberFormat="1" applyFont="1" applyBorder="1" applyAlignment="1">
      <alignment horizontal="center" vertical="center"/>
    </xf>
    <xf numFmtId="9" fontId="14" fillId="0" borderId="0" xfId="2" applyFont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8" fontId="12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38" fontId="12" fillId="0" borderId="4" xfId="1" applyNumberFormat="1" applyFont="1" applyBorder="1" applyAlignment="1">
      <alignment horizontal="center" vertical="center"/>
    </xf>
    <xf numFmtId="38" fontId="12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164" fontId="16" fillId="0" borderId="4" xfId="1" applyNumberFormat="1" applyFont="1" applyBorder="1" applyAlignment="1">
      <alignment horizontal="center" vertical="center" readingOrder="2"/>
    </xf>
    <xf numFmtId="164" fontId="14" fillId="0" borderId="4" xfId="1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right" readingOrder="2"/>
    </xf>
    <xf numFmtId="0" fontId="14" fillId="0" borderId="0" xfId="0" applyFont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7" fontId="16" fillId="0" borderId="4" xfId="1" applyNumberFormat="1" applyFont="1" applyBorder="1" applyAlignment="1">
      <alignment horizontal="center" vertical="center"/>
    </xf>
    <xf numFmtId="37" fontId="16" fillId="0" borderId="0" xfId="1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37" fontId="16" fillId="0" borderId="5" xfId="1" applyNumberFormat="1" applyFont="1" applyBorder="1" applyAlignment="1">
      <alignment horizontal="center" vertical="center"/>
    </xf>
    <xf numFmtId="0" fontId="14" fillId="0" borderId="0" xfId="0" applyFont="1" applyBorder="1"/>
    <xf numFmtId="0" fontId="1" fillId="0" borderId="0" xfId="0" applyFont="1" applyBorder="1"/>
  </cellXfs>
  <cellStyles count="4">
    <cellStyle name="Comma" xfId="1" builtinId="3"/>
    <cellStyle name="Normal" xfId="0" builtinId="0"/>
    <cellStyle name="Normal 2" xfId="3" xr:uid="{A2F7666B-AEAB-4980-85A6-D7CDBC02610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29308</xdr:colOff>
      <xdr:row>6</xdr:row>
      <xdr:rowOff>219807</xdr:rowOff>
    </xdr:from>
    <xdr:to>
      <xdr:col>3</xdr:col>
      <xdr:colOff>527538</xdr:colOff>
      <xdr:row>10</xdr:row>
      <xdr:rowOff>99986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D6DE35-5820-4E46-A680-847AEBD3C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1325596" y="1663211"/>
          <a:ext cx="1106365" cy="788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F1D30-55E1-482D-BDA4-98741A8BB8FA}">
  <sheetPr codeName="Sheet1"/>
  <dimension ref="A6:G19"/>
  <sheetViews>
    <sheetView rightToLeft="1" view="pageBreakPreview" topLeftCell="A2" zoomScale="115" zoomScaleNormal="100" zoomScaleSheetLayoutView="115" workbookViewId="0">
      <selection activeCell="A19" sqref="A19:F19"/>
    </sheetView>
  </sheetViews>
  <sheetFormatPr defaultColWidth="9.15625" defaultRowHeight="17.100000000000001"/>
  <cols>
    <col min="1" max="16384" width="9.15625" style="10"/>
  </cols>
  <sheetData>
    <row r="6" spans="1:7" ht="23.4">
      <c r="A6" s="105" t="s">
        <v>81</v>
      </c>
      <c r="B6" s="105"/>
      <c r="C6" s="105"/>
      <c r="D6" s="105"/>
      <c r="E6" s="105"/>
      <c r="F6" s="105"/>
      <c r="G6" s="32"/>
    </row>
    <row r="15" spans="1:7" ht="42" customHeight="1"/>
    <row r="16" spans="1:7" ht="10.5" customHeight="1"/>
    <row r="17" spans="1:7" ht="23.4">
      <c r="A17" s="105" t="s">
        <v>80</v>
      </c>
      <c r="B17" s="105"/>
      <c r="C17" s="105"/>
      <c r="D17" s="105"/>
      <c r="E17" s="105"/>
      <c r="F17" s="105"/>
      <c r="G17" s="32"/>
    </row>
    <row r="18" spans="1:7" ht="9" customHeight="1"/>
    <row r="19" spans="1:7" ht="34.5" customHeight="1">
      <c r="A19" s="105" t="s">
        <v>103</v>
      </c>
      <c r="B19" s="105"/>
      <c r="C19" s="105"/>
      <c r="D19" s="105"/>
      <c r="E19" s="105"/>
      <c r="F19" s="105"/>
      <c r="G19" s="32"/>
    </row>
  </sheetData>
  <mergeCells count="3">
    <mergeCell ref="A6:F6"/>
    <mergeCell ref="A17:F17"/>
    <mergeCell ref="A19:F19"/>
  </mergeCells>
  <printOptions horizontalCentered="1"/>
  <pageMargins left="1.7" right="1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B2:W25"/>
  <sheetViews>
    <sheetView rightToLeft="1" view="pageBreakPreview" topLeftCell="B1" zoomScale="70" zoomScaleNormal="100" zoomScaleSheetLayoutView="70" workbookViewId="0">
      <selection activeCell="B5" sqref="B5"/>
    </sheetView>
  </sheetViews>
  <sheetFormatPr defaultColWidth="9.15625" defaultRowHeight="18.3"/>
  <cols>
    <col min="1" max="1" width="3.83984375" style="1" customWidth="1"/>
    <col min="2" max="2" width="29.15625" style="1" bestFit="1" customWidth="1"/>
    <col min="3" max="3" width="1" style="1" customWidth="1"/>
    <col min="4" max="4" width="25.15625" style="1" bestFit="1" customWidth="1"/>
    <col min="5" max="5" width="1" style="1" customWidth="1"/>
    <col min="6" max="6" width="24.26171875" style="1" bestFit="1" customWidth="1"/>
    <col min="7" max="7" width="1" style="1" customWidth="1"/>
    <col min="8" max="8" width="24.26171875" style="1" bestFit="1" customWidth="1"/>
    <col min="9" max="9" width="1" style="1" customWidth="1"/>
    <col min="10" max="10" width="25.15625" style="1" bestFit="1" customWidth="1"/>
    <col min="11" max="11" width="1" style="1" customWidth="1"/>
    <col min="12" max="12" width="22.41796875" style="1" bestFit="1" customWidth="1"/>
    <col min="13" max="13" width="1" style="1" customWidth="1"/>
    <col min="14" max="14" width="24.26171875" style="1" bestFit="1" customWidth="1"/>
    <col min="15" max="15" width="1" style="1" customWidth="1"/>
    <col min="16" max="16" width="24.26171875" style="1" bestFit="1" customWidth="1"/>
    <col min="17" max="17" width="1" style="1" customWidth="1"/>
    <col min="18" max="18" width="22.15625" style="1" bestFit="1" customWidth="1"/>
    <col min="19" max="19" width="1" style="1" customWidth="1"/>
    <col min="20" max="20" width="9.15625" style="1" customWidth="1"/>
    <col min="21" max="21" width="9.15625" style="1"/>
    <col min="22" max="22" width="16.15625" style="1" bestFit="1" customWidth="1"/>
    <col min="23" max="23" width="15.578125" style="1" bestFit="1" customWidth="1"/>
    <col min="24" max="16384" width="9.15625" style="1"/>
  </cols>
  <sheetData>
    <row r="2" spans="2:23" ht="29.4">
      <c r="B2" s="112" t="s">
        <v>82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2:23" ht="29.4">
      <c r="B3" s="112" t="s">
        <v>43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2:23" ht="29.4">
      <c r="B4" s="112" t="str">
        <f>mah</f>
        <v>برای ماه منتهی به 1402/10/30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2:23" ht="29.4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6"/>
    </row>
    <row r="6" spans="2:23" ht="29.4">
      <c r="B6" s="128" t="s">
        <v>78</v>
      </c>
      <c r="C6" s="128"/>
      <c r="D6" s="128"/>
      <c r="E6" s="128"/>
      <c r="F6" s="12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2:23" ht="40.5" customHeight="1">
      <c r="R7" s="14"/>
    </row>
    <row r="8" spans="2:23" ht="37.5" customHeight="1">
      <c r="B8" s="130" t="s">
        <v>1</v>
      </c>
      <c r="C8" s="24"/>
      <c r="D8" s="127" t="s">
        <v>45</v>
      </c>
      <c r="E8" s="127" t="s">
        <v>45</v>
      </c>
      <c r="F8" s="127" t="s">
        <v>45</v>
      </c>
      <c r="G8" s="127" t="s">
        <v>45</v>
      </c>
      <c r="H8" s="127" t="s">
        <v>45</v>
      </c>
      <c r="I8" s="127" t="s">
        <v>45</v>
      </c>
      <c r="J8" s="127" t="s">
        <v>45</v>
      </c>
      <c r="K8" s="24"/>
      <c r="L8" s="127" t="s">
        <v>46</v>
      </c>
      <c r="M8" s="127" t="s">
        <v>46</v>
      </c>
      <c r="N8" s="127" t="s">
        <v>46</v>
      </c>
      <c r="O8" s="127" t="s">
        <v>46</v>
      </c>
      <c r="P8" s="127" t="s">
        <v>46</v>
      </c>
      <c r="Q8" s="127" t="s">
        <v>46</v>
      </c>
      <c r="R8" s="127" t="s">
        <v>46</v>
      </c>
    </row>
    <row r="9" spans="2:23" ht="74.25" customHeight="1">
      <c r="B9" s="127" t="s">
        <v>1</v>
      </c>
      <c r="C9" s="24"/>
      <c r="D9" s="124" t="s">
        <v>5</v>
      </c>
      <c r="E9" s="26"/>
      <c r="F9" s="124" t="s">
        <v>59</v>
      </c>
      <c r="G9" s="26"/>
      <c r="H9" s="124" t="s">
        <v>60</v>
      </c>
      <c r="I9" s="26"/>
      <c r="J9" s="125" t="s">
        <v>61</v>
      </c>
      <c r="K9" s="46"/>
      <c r="L9" s="124" t="s">
        <v>5</v>
      </c>
      <c r="M9" s="26"/>
      <c r="N9" s="124" t="s">
        <v>59</v>
      </c>
      <c r="O9" s="26"/>
      <c r="P9" s="124" t="s">
        <v>60</v>
      </c>
      <c r="Q9" s="26"/>
      <c r="R9" s="125" t="s">
        <v>61</v>
      </c>
    </row>
    <row r="10" spans="2:23" ht="36.75" customHeight="1">
      <c r="B10" s="94" t="s">
        <v>87</v>
      </c>
      <c r="C10" s="95"/>
      <c r="D10" s="96">
        <v>5090405</v>
      </c>
      <c r="E10" s="96"/>
      <c r="F10" s="96">
        <v>126146100046</v>
      </c>
      <c r="G10" s="96"/>
      <c r="H10" s="96">
        <v>129135217586</v>
      </c>
      <c r="I10" s="96"/>
      <c r="J10" s="96">
        <v>-2989117539</v>
      </c>
      <c r="K10" s="96"/>
      <c r="L10" s="96">
        <v>5090405</v>
      </c>
      <c r="M10" s="96"/>
      <c r="N10" s="96">
        <v>126146100046</v>
      </c>
      <c r="O10" s="96"/>
      <c r="P10" s="96">
        <v>145832768029</v>
      </c>
      <c r="Q10" s="96"/>
      <c r="R10" s="96">
        <v>-19686667982</v>
      </c>
      <c r="V10" s="2"/>
      <c r="W10" s="2"/>
    </row>
    <row r="11" spans="2:23" ht="36.75" customHeight="1">
      <c r="B11" s="94" t="s">
        <v>83</v>
      </c>
      <c r="C11" s="95"/>
      <c r="D11" s="96">
        <v>65954525</v>
      </c>
      <c r="E11" s="96"/>
      <c r="F11" s="96">
        <v>860711458266</v>
      </c>
      <c r="G11" s="96"/>
      <c r="H11" s="96">
        <v>1478614001111</v>
      </c>
      <c r="I11" s="96"/>
      <c r="J11" s="96">
        <v>-617902542844</v>
      </c>
      <c r="K11" s="96"/>
      <c r="L11" s="96">
        <v>65954525</v>
      </c>
      <c r="M11" s="96"/>
      <c r="N11" s="96">
        <v>860711458266</v>
      </c>
      <c r="O11" s="96"/>
      <c r="P11" s="96">
        <v>1107501284577</v>
      </c>
      <c r="Q11" s="96"/>
      <c r="R11" s="96">
        <v>-246789826310</v>
      </c>
      <c r="V11" s="2"/>
      <c r="W11" s="2"/>
    </row>
    <row r="12" spans="2:23" ht="36.75" customHeight="1">
      <c r="B12" s="94" t="s">
        <v>98</v>
      </c>
      <c r="C12" s="95"/>
      <c r="D12" s="96">
        <v>20</v>
      </c>
      <c r="E12" s="96"/>
      <c r="F12" s="96">
        <v>257911</v>
      </c>
      <c r="G12" s="96"/>
      <c r="H12" s="96">
        <v>252912</v>
      </c>
      <c r="I12" s="96"/>
      <c r="J12" s="96">
        <v>4999</v>
      </c>
      <c r="K12" s="96"/>
      <c r="L12" s="96">
        <v>20</v>
      </c>
      <c r="M12" s="96"/>
      <c r="N12" s="96">
        <v>257911</v>
      </c>
      <c r="O12" s="96"/>
      <c r="P12" s="96">
        <v>233224</v>
      </c>
      <c r="Q12" s="96"/>
      <c r="R12" s="96">
        <v>24687</v>
      </c>
      <c r="V12" s="2"/>
      <c r="W12" s="2"/>
    </row>
    <row r="13" spans="2:23" ht="36.75" customHeight="1" thickBot="1">
      <c r="B13" s="97"/>
      <c r="C13" s="95"/>
      <c r="D13" s="96"/>
      <c r="E13" s="96"/>
      <c r="F13" s="98">
        <f>SUM(F10:F12)</f>
        <v>986857816223</v>
      </c>
      <c r="G13" s="96"/>
      <c r="H13" s="98">
        <f>SUM(H10:H12)</f>
        <v>1607749471609</v>
      </c>
      <c r="I13" s="96"/>
      <c r="J13" s="98">
        <f>SUM(J10:J12)</f>
        <v>-620891655384</v>
      </c>
      <c r="K13" s="96"/>
      <c r="L13" s="99"/>
      <c r="M13" s="96"/>
      <c r="N13" s="98">
        <f>SUM(N10:N12)</f>
        <v>986857816223</v>
      </c>
      <c r="O13" s="96"/>
      <c r="P13" s="98">
        <f>SUM(P10:P12)</f>
        <v>1253334285830</v>
      </c>
      <c r="Q13" s="96"/>
      <c r="R13" s="98">
        <f>SUM(R10:R12)</f>
        <v>-266476469605</v>
      </c>
    </row>
    <row r="14" spans="2:23" ht="18.600000000000001" thickTop="1"/>
    <row r="15" spans="2:23">
      <c r="F15" s="17"/>
    </row>
    <row r="16" spans="2:23">
      <c r="F16" s="18"/>
      <c r="H16" s="2"/>
      <c r="J16" s="2"/>
      <c r="N16" s="2"/>
    </row>
    <row r="17" spans="4:18">
      <c r="F17" s="18"/>
      <c r="H17" s="2"/>
      <c r="J17" s="18"/>
      <c r="N17" s="2"/>
      <c r="P17" s="18"/>
    </row>
    <row r="18" spans="4:18">
      <c r="F18" s="13"/>
      <c r="J18" s="2"/>
      <c r="N18" s="2"/>
      <c r="P18" s="18"/>
    </row>
    <row r="19" spans="4:18">
      <c r="D19" s="13"/>
      <c r="F19" s="13"/>
      <c r="H19" s="34"/>
      <c r="J19" s="2"/>
      <c r="N19" s="2"/>
      <c r="P19" s="2"/>
    </row>
    <row r="20" spans="4:18">
      <c r="D20" s="13"/>
      <c r="F20" s="13">
        <v>118010275700</v>
      </c>
      <c r="H20" s="34"/>
      <c r="J20" s="2">
        <f>F10-J10</f>
        <v>129135217585</v>
      </c>
      <c r="L20" s="13"/>
      <c r="N20" s="13"/>
      <c r="P20" s="2"/>
    </row>
    <row r="21" spans="4:18">
      <c r="D21" s="13"/>
      <c r="F21" s="18">
        <v>89687810</v>
      </c>
      <c r="H21" s="33">
        <v>3431163611200</v>
      </c>
      <c r="J21" s="14"/>
      <c r="L21" s="13"/>
      <c r="N21" s="14"/>
      <c r="P21" s="34"/>
      <c r="R21" s="34"/>
    </row>
    <row r="22" spans="4:18">
      <c r="D22" s="13"/>
      <c r="F22" s="13">
        <f>F20-F21</f>
        <v>117920587890</v>
      </c>
      <c r="H22" s="2">
        <v>2607684345</v>
      </c>
      <c r="J22" s="13"/>
      <c r="N22" s="33"/>
      <c r="P22" s="34"/>
      <c r="R22" s="34"/>
    </row>
    <row r="23" spans="4:18">
      <c r="F23" s="13"/>
      <c r="H23" s="13">
        <f>H21-H22</f>
        <v>3428555926855</v>
      </c>
      <c r="J23" s="13"/>
      <c r="P23" s="34"/>
    </row>
    <row r="24" spans="4:18">
      <c r="H24" s="34"/>
      <c r="P24" s="34"/>
      <c r="R24" s="34"/>
    </row>
    <row r="25" spans="4:18">
      <c r="R25" s="34"/>
    </row>
  </sheetData>
  <mergeCells count="15">
    <mergeCell ref="B6:F6"/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/>
  <pageMargins left="0.25" right="0.25" top="0.75" bottom="0.75" header="0.3" footer="0.3"/>
  <pageSetup paperSize="9" scale="6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B2:Y25"/>
  <sheetViews>
    <sheetView rightToLeft="1" view="pageBreakPreview" topLeftCell="B4" zoomScale="85" zoomScaleNormal="100" zoomScaleSheetLayoutView="85" workbookViewId="0">
      <selection activeCell="B5" sqref="B5"/>
    </sheetView>
  </sheetViews>
  <sheetFormatPr defaultColWidth="9.15625" defaultRowHeight="18.3"/>
  <cols>
    <col min="1" max="1" width="9.15625" style="1"/>
    <col min="2" max="2" width="34.83984375" style="1" bestFit="1" customWidth="1"/>
    <col min="3" max="3" width="1" style="1" customWidth="1"/>
    <col min="4" max="4" width="14.734375" style="1" bestFit="1" customWidth="1"/>
    <col min="5" max="5" width="1" style="1" customWidth="1"/>
    <col min="6" max="6" width="21.26171875" style="1" bestFit="1" customWidth="1"/>
    <col min="7" max="7" width="1" style="1" customWidth="1"/>
    <col min="8" max="8" width="21.26171875" style="1" bestFit="1" customWidth="1"/>
    <col min="9" max="9" width="1" style="1" customWidth="1"/>
    <col min="10" max="10" width="21.26171875" style="1" bestFit="1" customWidth="1"/>
    <col min="11" max="11" width="1" style="1" customWidth="1"/>
    <col min="12" max="12" width="14.734375" style="1" bestFit="1" customWidth="1"/>
    <col min="13" max="13" width="1" style="1" customWidth="1"/>
    <col min="14" max="14" width="21.26171875" style="1" bestFit="1" customWidth="1"/>
    <col min="15" max="15" width="1" style="1" customWidth="1"/>
    <col min="16" max="16" width="21.15625" style="1" bestFit="1" customWidth="1"/>
    <col min="17" max="17" width="1" style="1" customWidth="1"/>
    <col min="18" max="18" width="21.15625" style="1" bestFit="1" customWidth="1"/>
    <col min="19" max="19" width="1" style="1" customWidth="1"/>
    <col min="20" max="20" width="9.15625" style="1" customWidth="1"/>
    <col min="21" max="21" width="17.83984375" style="1" bestFit="1" customWidth="1"/>
    <col min="22" max="22" width="18.41796875" style="1" bestFit="1" customWidth="1"/>
    <col min="23" max="23" width="18.83984375" style="1" bestFit="1" customWidth="1"/>
    <col min="24" max="24" width="16.15625" style="1" bestFit="1" customWidth="1"/>
    <col min="25" max="25" width="18.41796875" style="1" bestFit="1" customWidth="1"/>
    <col min="26" max="16384" width="9.15625" style="1"/>
  </cols>
  <sheetData>
    <row r="2" spans="2:25" ht="29.4">
      <c r="B2" s="112" t="s">
        <v>82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2:25" ht="29.4">
      <c r="B3" s="112" t="s">
        <v>43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2:25" ht="29.4">
      <c r="B4" s="112" t="str">
        <f>mah</f>
        <v>برای ماه منتهی به 1402/10/30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2:25" ht="29.4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2:25" ht="29.4">
      <c r="B6" s="128" t="s">
        <v>79</v>
      </c>
      <c r="C6" s="128"/>
      <c r="D6" s="128"/>
      <c r="E6" s="128"/>
      <c r="F6" s="12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8" spans="2:25" ht="31.5" customHeight="1">
      <c r="B8" s="130" t="s">
        <v>1</v>
      </c>
      <c r="C8" s="24"/>
      <c r="D8" s="127" t="s">
        <v>45</v>
      </c>
      <c r="E8" s="127" t="s">
        <v>45</v>
      </c>
      <c r="F8" s="127" t="s">
        <v>45</v>
      </c>
      <c r="G8" s="127" t="s">
        <v>45</v>
      </c>
      <c r="H8" s="127" t="s">
        <v>45</v>
      </c>
      <c r="I8" s="127" t="s">
        <v>45</v>
      </c>
      <c r="J8" s="127" t="s">
        <v>45</v>
      </c>
      <c r="K8" s="24"/>
      <c r="L8" s="127" t="s">
        <v>46</v>
      </c>
      <c r="M8" s="127" t="s">
        <v>46</v>
      </c>
      <c r="N8" s="127" t="s">
        <v>46</v>
      </c>
      <c r="O8" s="127" t="s">
        <v>46</v>
      </c>
      <c r="P8" s="127" t="s">
        <v>46</v>
      </c>
      <c r="Q8" s="127" t="s">
        <v>46</v>
      </c>
      <c r="R8" s="127" t="s">
        <v>46</v>
      </c>
      <c r="V8" s="2"/>
    </row>
    <row r="9" spans="2:25" ht="54.75" customHeight="1">
      <c r="B9" s="127" t="s">
        <v>1</v>
      </c>
      <c r="C9" s="24"/>
      <c r="D9" s="124" t="s">
        <v>5</v>
      </c>
      <c r="E9" s="24"/>
      <c r="F9" s="124" t="s">
        <v>59</v>
      </c>
      <c r="G9" s="24"/>
      <c r="H9" s="124" t="s">
        <v>60</v>
      </c>
      <c r="I9" s="24"/>
      <c r="J9" s="125" t="s">
        <v>62</v>
      </c>
      <c r="K9" s="24"/>
      <c r="L9" s="124" t="s">
        <v>5</v>
      </c>
      <c r="M9" s="24"/>
      <c r="N9" s="124" t="s">
        <v>59</v>
      </c>
      <c r="O9" s="24"/>
      <c r="P9" s="124" t="s">
        <v>60</v>
      </c>
      <c r="Q9" s="24"/>
      <c r="R9" s="125" t="s">
        <v>62</v>
      </c>
      <c r="U9" s="2"/>
      <c r="V9" s="2"/>
    </row>
    <row r="10" spans="2:25" ht="52.5" customHeight="1">
      <c r="B10" s="28" t="s">
        <v>87</v>
      </c>
      <c r="C10" s="27"/>
      <c r="D10" s="61">
        <v>90000</v>
      </c>
      <c r="E10" s="61"/>
      <c r="F10" s="61">
        <v>2339720487</v>
      </c>
      <c r="G10" s="61"/>
      <c r="H10" s="61">
        <v>2599455632</v>
      </c>
      <c r="I10" s="61"/>
      <c r="J10" s="61">
        <v>-259735145</v>
      </c>
      <c r="K10" s="61"/>
      <c r="L10" s="61">
        <v>617244</v>
      </c>
      <c r="M10" s="61"/>
      <c r="N10" s="61">
        <v>16706658268</v>
      </c>
      <c r="O10" s="61"/>
      <c r="P10" s="61">
        <v>18217175826</v>
      </c>
      <c r="Q10" s="61"/>
      <c r="R10" s="61">
        <v>-1510517558</v>
      </c>
      <c r="U10" s="2"/>
      <c r="V10" s="13"/>
      <c r="W10" s="2"/>
    </row>
    <row r="11" spans="2:25" ht="52.5" customHeight="1">
      <c r="B11" s="28" t="s">
        <v>83</v>
      </c>
      <c r="C11" s="27"/>
      <c r="D11" s="61">
        <v>244558019</v>
      </c>
      <c r="E11" s="61"/>
      <c r="F11" s="61">
        <v>3039831253533</v>
      </c>
      <c r="G11" s="61"/>
      <c r="H11" s="61">
        <v>1949941925744</v>
      </c>
      <c r="I11" s="61"/>
      <c r="J11" s="61">
        <v>1089889327789</v>
      </c>
      <c r="K11" s="61"/>
      <c r="L11" s="61">
        <v>257200524</v>
      </c>
      <c r="M11" s="61"/>
      <c r="N11" s="61">
        <v>3182235139270</v>
      </c>
      <c r="O11" s="61"/>
      <c r="P11" s="61">
        <v>2074109917006</v>
      </c>
      <c r="Q11" s="61"/>
      <c r="R11" s="61">
        <v>1108125222264</v>
      </c>
      <c r="U11" s="14"/>
      <c r="V11" s="2"/>
      <c r="W11" s="13"/>
    </row>
    <row r="12" spans="2:25" ht="52.5" customHeight="1" thickBot="1">
      <c r="B12" s="24"/>
      <c r="C12" s="24"/>
      <c r="D12" s="63"/>
      <c r="E12" s="63"/>
      <c r="F12" s="64">
        <f>SUM(F10:F11)</f>
        <v>3042170974020</v>
      </c>
      <c r="G12" s="65"/>
      <c r="H12" s="64">
        <f>SUM(H10:H11)</f>
        <v>1952541381376</v>
      </c>
      <c r="I12" s="65"/>
      <c r="J12" s="66">
        <f>SUM(J10:J11)</f>
        <v>1089629592644</v>
      </c>
      <c r="K12" s="65"/>
      <c r="L12" s="65"/>
      <c r="M12" s="65"/>
      <c r="N12" s="64">
        <f>SUM(N10:N11)</f>
        <v>3198941797538</v>
      </c>
      <c r="O12" s="65"/>
      <c r="P12" s="64">
        <f>SUM(P10:P11)</f>
        <v>2092327092832</v>
      </c>
      <c r="Q12" s="65"/>
      <c r="R12" s="67">
        <f>SUM(R10:R11)</f>
        <v>1106614704706</v>
      </c>
      <c r="V12" s="2"/>
      <c r="W12" s="13"/>
      <c r="X12" s="2"/>
    </row>
    <row r="13" spans="2:25" ht="18.600000000000001" thickTop="1">
      <c r="V13" s="2"/>
      <c r="W13" s="14"/>
    </row>
    <row r="14" spans="2:25">
      <c r="V14" s="2"/>
      <c r="W14" s="2"/>
    </row>
    <row r="15" spans="2:25">
      <c r="F15" s="2"/>
      <c r="H15" s="2"/>
      <c r="J15" s="2"/>
      <c r="V15" s="2"/>
      <c r="W15" s="14"/>
    </row>
    <row r="16" spans="2:25">
      <c r="F16" s="2"/>
      <c r="H16" s="2"/>
      <c r="J16" s="2"/>
      <c r="P16" s="13"/>
      <c r="R16" s="2"/>
      <c r="Y16" s="2"/>
    </row>
    <row r="17" spans="4:25">
      <c r="D17" s="2"/>
      <c r="F17" s="2"/>
      <c r="J17" s="13"/>
      <c r="N17" s="14"/>
      <c r="P17" s="13"/>
      <c r="R17" s="2"/>
      <c r="Y17" s="2"/>
    </row>
    <row r="18" spans="4:25">
      <c r="F18" s="2"/>
      <c r="H18" s="2"/>
      <c r="J18" s="34"/>
      <c r="N18" s="13"/>
      <c r="P18" s="18"/>
      <c r="R18" s="13"/>
      <c r="V18" s="2"/>
      <c r="W18" s="2"/>
    </row>
    <row r="19" spans="4:25">
      <c r="H19" s="34"/>
      <c r="J19" s="22"/>
      <c r="L19" s="2"/>
      <c r="N19" s="14"/>
      <c r="P19" s="13"/>
      <c r="R19" s="13"/>
      <c r="U19" s="2"/>
      <c r="V19" s="2"/>
      <c r="Y19" s="2"/>
    </row>
    <row r="20" spans="4:25">
      <c r="H20" s="2"/>
      <c r="N20" s="2"/>
      <c r="P20" s="13"/>
      <c r="R20" s="13"/>
      <c r="U20" s="2"/>
      <c r="V20" s="2"/>
    </row>
    <row r="21" spans="4:25">
      <c r="H21" s="2"/>
      <c r="N21" s="2"/>
      <c r="P21" s="2"/>
      <c r="R21" s="13"/>
      <c r="U21" s="2"/>
    </row>
    <row r="22" spans="4:25">
      <c r="N22" s="2"/>
      <c r="R22" s="13"/>
    </row>
    <row r="23" spans="4:25">
      <c r="N23" s="2"/>
    </row>
    <row r="24" spans="4:25">
      <c r="N24" s="2"/>
    </row>
    <row r="25" spans="4:25">
      <c r="N25" s="2"/>
    </row>
  </sheetData>
  <mergeCells count="15">
    <mergeCell ref="B6:F6"/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/>
  <pageMargins left="0.25" right="0.25" top="0.75" bottom="0.75" header="0.3" footer="0.3"/>
  <pageSetup paperSize="9" scale="6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B2:V23"/>
  <sheetViews>
    <sheetView rightToLeft="1" view="pageBreakPreview" zoomScale="70" zoomScaleNormal="100" zoomScaleSheetLayoutView="70" workbookViewId="0">
      <selection activeCell="B5" sqref="B5"/>
    </sheetView>
  </sheetViews>
  <sheetFormatPr defaultColWidth="9.15625" defaultRowHeight="18.3"/>
  <cols>
    <col min="1" max="1" width="10.83984375" style="1" customWidth="1"/>
    <col min="2" max="2" width="34.83984375" style="1" bestFit="1" customWidth="1"/>
    <col min="3" max="3" width="1" style="1" customWidth="1"/>
    <col min="4" max="4" width="17.3671875" style="1" bestFit="1" customWidth="1"/>
    <col min="5" max="5" width="1" style="1" customWidth="1"/>
    <col min="6" max="6" width="22.89453125" style="1" bestFit="1" customWidth="1"/>
    <col min="7" max="7" width="1" style="1" customWidth="1"/>
    <col min="8" max="8" width="24.3125" style="1" bestFit="1" customWidth="1"/>
    <col min="9" max="9" width="1" style="1" customWidth="1"/>
    <col min="10" max="10" width="22" style="1" bestFit="1" customWidth="1"/>
    <col min="11" max="11" width="1" style="1" customWidth="1"/>
    <col min="12" max="12" width="20.734375" style="1" bestFit="1" customWidth="1"/>
    <col min="13" max="13" width="1" style="1" customWidth="1"/>
    <col min="14" max="14" width="17.3671875" style="1" bestFit="1" customWidth="1"/>
    <col min="15" max="15" width="1" style="1" customWidth="1"/>
    <col min="16" max="16" width="22.734375" style="1" bestFit="1" customWidth="1"/>
    <col min="17" max="17" width="1" style="1" customWidth="1"/>
    <col min="18" max="18" width="24.20703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20.734375" style="1" bestFit="1" customWidth="1"/>
    <col min="23" max="23" width="1" style="1" customWidth="1"/>
    <col min="24" max="24" width="9.15625" style="1" customWidth="1"/>
    <col min="25" max="16384" width="9.15625" style="1"/>
  </cols>
  <sheetData>
    <row r="2" spans="2:22" ht="29.4">
      <c r="B2" s="112" t="s">
        <v>82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2:22" ht="29.4">
      <c r="B3" s="112" t="s">
        <v>43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</row>
    <row r="4" spans="2:22" ht="29.4">
      <c r="B4" s="112" t="str">
        <f>mah</f>
        <v>برای ماه منتهی به 1402/10/30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</row>
    <row r="5" spans="2:22" ht="29.4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2:22" ht="29.4">
      <c r="B6" s="123" t="s">
        <v>93</v>
      </c>
      <c r="C6" s="123"/>
      <c r="D6" s="123"/>
      <c r="E6" s="123"/>
      <c r="F6" s="12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8" spans="2:22" ht="33.75" customHeight="1">
      <c r="B8" s="130" t="s">
        <v>1</v>
      </c>
      <c r="C8" s="24"/>
      <c r="D8" s="127" t="s">
        <v>45</v>
      </c>
      <c r="E8" s="127" t="s">
        <v>45</v>
      </c>
      <c r="F8" s="127" t="s">
        <v>45</v>
      </c>
      <c r="G8" s="127" t="s">
        <v>45</v>
      </c>
      <c r="H8" s="127" t="s">
        <v>45</v>
      </c>
      <c r="I8" s="127" t="s">
        <v>45</v>
      </c>
      <c r="J8" s="127" t="s">
        <v>45</v>
      </c>
      <c r="K8" s="127" t="s">
        <v>45</v>
      </c>
      <c r="L8" s="127" t="s">
        <v>45</v>
      </c>
      <c r="M8" s="24"/>
      <c r="N8" s="127" t="s">
        <v>46</v>
      </c>
      <c r="O8" s="127" t="s">
        <v>46</v>
      </c>
      <c r="P8" s="127" t="s">
        <v>46</v>
      </c>
      <c r="Q8" s="127" t="s">
        <v>46</v>
      </c>
      <c r="R8" s="127" t="s">
        <v>46</v>
      </c>
      <c r="S8" s="127" t="s">
        <v>46</v>
      </c>
      <c r="T8" s="127" t="s">
        <v>46</v>
      </c>
      <c r="U8" s="127" t="s">
        <v>46</v>
      </c>
      <c r="V8" s="127" t="s">
        <v>46</v>
      </c>
    </row>
    <row r="9" spans="2:22" ht="42.75" customHeight="1">
      <c r="B9" s="127" t="s">
        <v>1</v>
      </c>
      <c r="C9" s="24"/>
      <c r="D9" s="124" t="s">
        <v>63</v>
      </c>
      <c r="E9" s="24"/>
      <c r="F9" s="124" t="s">
        <v>64</v>
      </c>
      <c r="G9" s="24"/>
      <c r="H9" s="124" t="s">
        <v>65</v>
      </c>
      <c r="I9" s="24"/>
      <c r="J9" s="124" t="s">
        <v>39</v>
      </c>
      <c r="K9" s="24"/>
      <c r="L9" s="124" t="s">
        <v>66</v>
      </c>
      <c r="M9" s="24"/>
      <c r="N9" s="124" t="s">
        <v>63</v>
      </c>
      <c r="O9" s="24"/>
      <c r="P9" s="124" t="s">
        <v>64</v>
      </c>
      <c r="Q9" s="24"/>
      <c r="R9" s="124" t="s">
        <v>65</v>
      </c>
      <c r="S9" s="24"/>
      <c r="T9" s="124" t="s">
        <v>39</v>
      </c>
      <c r="U9" s="24"/>
      <c r="V9" s="125" t="s">
        <v>66</v>
      </c>
    </row>
    <row r="10" spans="2:22" ht="50.25" customHeight="1">
      <c r="B10" s="31" t="s">
        <v>87</v>
      </c>
      <c r="C10" s="25"/>
      <c r="D10" s="68">
        <v>0</v>
      </c>
      <c r="E10" s="68"/>
      <c r="F10" s="68">
        <v>-2989117539</v>
      </c>
      <c r="G10" s="68"/>
      <c r="H10" s="68">
        <v>-259735145</v>
      </c>
      <c r="I10" s="68"/>
      <c r="J10" s="68">
        <v>-3248852684</v>
      </c>
      <c r="K10" s="68"/>
      <c r="L10" s="69">
        <f>J10/$J$13</f>
        <v>-6.9310640887979228E-3</v>
      </c>
      <c r="M10" s="68"/>
      <c r="N10" s="68">
        <v>0</v>
      </c>
      <c r="O10" s="68"/>
      <c r="P10" s="68">
        <v>-19686667982</v>
      </c>
      <c r="Q10" s="68"/>
      <c r="R10" s="68">
        <v>-1510517558</v>
      </c>
      <c r="S10" s="68"/>
      <c r="T10" s="68">
        <v>-21197185540</v>
      </c>
      <c r="U10" s="68"/>
      <c r="V10" s="69">
        <f>T10/$T$13</f>
        <v>-2.523059260295624E-2</v>
      </c>
    </row>
    <row r="11" spans="2:22" ht="50.25" customHeight="1">
      <c r="B11" s="31" t="s">
        <v>83</v>
      </c>
      <c r="C11" s="25"/>
      <c r="D11" s="68">
        <v>0</v>
      </c>
      <c r="E11" s="68"/>
      <c r="F11" s="68">
        <v>-617902542844</v>
      </c>
      <c r="G11" s="68"/>
      <c r="H11" s="68">
        <v>1089889327789</v>
      </c>
      <c r="I11" s="68"/>
      <c r="J11" s="68">
        <v>471986784945</v>
      </c>
      <c r="K11" s="68"/>
      <c r="L11" s="69">
        <f t="shared" ref="L11:L12" si="0">J11/$J$13</f>
        <v>1.0069310534239901</v>
      </c>
      <c r="M11" s="68"/>
      <c r="N11" s="68">
        <v>0</v>
      </c>
      <c r="O11" s="68"/>
      <c r="P11" s="68">
        <v>-246789826310</v>
      </c>
      <c r="Q11" s="68"/>
      <c r="R11" s="68">
        <v>1108125222264</v>
      </c>
      <c r="S11" s="68"/>
      <c r="T11" s="68">
        <v>861335395954</v>
      </c>
      <c r="U11" s="68"/>
      <c r="V11" s="69">
        <f t="shared" ref="V11:V12" si="1">T11/$T$13</f>
        <v>1.0252305632185061</v>
      </c>
    </row>
    <row r="12" spans="2:22" ht="50.25" customHeight="1">
      <c r="B12" s="31" t="s">
        <v>98</v>
      </c>
      <c r="C12" s="25"/>
      <c r="D12" s="68">
        <v>0</v>
      </c>
      <c r="E12" s="68"/>
      <c r="F12" s="68">
        <v>4999</v>
      </c>
      <c r="G12" s="68"/>
      <c r="H12" s="68">
        <v>0</v>
      </c>
      <c r="I12" s="68"/>
      <c r="J12" s="68">
        <v>4999</v>
      </c>
      <c r="K12" s="68"/>
      <c r="L12" s="69">
        <f t="shared" si="0"/>
        <v>1.066480777984725E-8</v>
      </c>
      <c r="M12" s="68"/>
      <c r="N12" s="68">
        <v>0</v>
      </c>
      <c r="O12" s="68"/>
      <c r="P12" s="68">
        <v>24687</v>
      </c>
      <c r="Q12" s="68"/>
      <c r="R12" s="68">
        <v>0</v>
      </c>
      <c r="S12" s="68"/>
      <c r="T12" s="68">
        <v>24687</v>
      </c>
      <c r="U12" s="68"/>
      <c r="V12" s="69">
        <f t="shared" si="1"/>
        <v>2.9384450044738376E-8</v>
      </c>
    </row>
    <row r="13" spans="2:22" ht="43.5" customHeight="1" thickBot="1">
      <c r="B13" s="24"/>
      <c r="C13" s="24"/>
      <c r="D13" s="64">
        <f>SUM(D10:D12)</f>
        <v>0</v>
      </c>
      <c r="E13" s="65"/>
      <c r="F13" s="70">
        <f>SUM(F10:F12)</f>
        <v>-620891655384</v>
      </c>
      <c r="G13" s="65"/>
      <c r="H13" s="70">
        <f>SUM(H10:H12)</f>
        <v>1089629592644</v>
      </c>
      <c r="I13" s="71"/>
      <c r="J13" s="70">
        <f>SUM(J10:J12)</f>
        <v>468737937260</v>
      </c>
      <c r="K13" s="65"/>
      <c r="L13" s="72">
        <f>SUM(L10:L12)</f>
        <v>1</v>
      </c>
      <c r="M13" s="65"/>
      <c r="N13" s="64">
        <f>SUM(N10:N12)</f>
        <v>0</v>
      </c>
      <c r="O13" s="65"/>
      <c r="P13" s="70">
        <f>SUM(P10:P12)</f>
        <v>-266476469605</v>
      </c>
      <c r="Q13" s="65"/>
      <c r="R13" s="70">
        <f>SUM(R10:R12)</f>
        <v>1106614704706</v>
      </c>
      <c r="S13" s="65"/>
      <c r="T13" s="66">
        <f>SUM(T10:T12)</f>
        <v>840138235101</v>
      </c>
      <c r="U13" s="65"/>
      <c r="V13" s="73">
        <f>SUM(V10:V12)</f>
        <v>1</v>
      </c>
    </row>
    <row r="14" spans="2:22" ht="18.600000000000001" thickTop="1"/>
    <row r="15" spans="2:22">
      <c r="T15" s="2"/>
    </row>
    <row r="19" spans="10:22">
      <c r="J19" s="34"/>
      <c r="L19" s="41"/>
      <c r="R19" s="2"/>
      <c r="T19" s="2"/>
      <c r="V19" s="2"/>
    </row>
    <row r="20" spans="10:22">
      <c r="J20" s="34"/>
      <c r="T20" s="39"/>
      <c r="V20" s="2"/>
    </row>
    <row r="21" spans="10:22">
      <c r="T21" s="34"/>
      <c r="V21" s="2"/>
    </row>
    <row r="22" spans="10:22">
      <c r="V22" s="2"/>
    </row>
    <row r="23" spans="10:22">
      <c r="V23" s="2"/>
    </row>
  </sheetData>
  <mergeCells count="17">
    <mergeCell ref="J9"/>
    <mergeCell ref="B2:V2"/>
    <mergeCell ref="B3:V3"/>
    <mergeCell ref="B4:V4"/>
    <mergeCell ref="B6:F6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</mergeCells>
  <printOptions horizontalCentered="1"/>
  <pageMargins left="0.25" right="0.25" top="0.75" bottom="0.75" header="0.3" footer="0.3"/>
  <pageSetup paperSize="9" scale="5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2:Q12"/>
  <sheetViews>
    <sheetView rightToLeft="1" view="pageBreakPreview" zoomScale="80" zoomScaleNormal="100" zoomScaleSheetLayoutView="80" workbookViewId="0">
      <selection activeCell="A5" sqref="A5"/>
    </sheetView>
  </sheetViews>
  <sheetFormatPr defaultColWidth="9.15625" defaultRowHeight="18.3"/>
  <cols>
    <col min="1" max="1" width="29.1562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1796875" style="1" bestFit="1" customWidth="1"/>
    <col min="6" max="6" width="1" style="1" customWidth="1"/>
    <col min="7" max="7" width="17.68359375" style="1" bestFit="1" customWidth="1"/>
    <col min="8" max="8" width="1" style="1" customWidth="1"/>
    <col min="9" max="9" width="17.6835937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8.41796875" style="1" bestFit="1" customWidth="1"/>
    <col min="14" max="14" width="1" style="1" customWidth="1"/>
    <col min="15" max="15" width="17.68359375" style="1" bestFit="1" customWidth="1"/>
    <col min="16" max="16" width="1" style="1" customWidth="1"/>
    <col min="17" max="17" width="17.68359375" style="1" bestFit="1" customWidth="1"/>
    <col min="18" max="18" width="1" style="1" customWidth="1"/>
    <col min="19" max="19" width="9.15625" style="1" customWidth="1"/>
    <col min="20" max="16384" width="9.15625" style="1"/>
  </cols>
  <sheetData>
    <row r="2" spans="1:17" ht="29.4">
      <c r="A2" s="112" t="s">
        <v>82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ht="29.4">
      <c r="A3" s="112" t="s">
        <v>43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1:17" ht="29.4">
      <c r="A4" s="112" t="str">
        <f>mah</f>
        <v>برای ماه منتهی به 1402/10/30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7" ht="29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9.4">
      <c r="A6" s="123" t="s">
        <v>94</v>
      </c>
      <c r="B6" s="123"/>
      <c r="C6" s="123"/>
      <c r="D6" s="123"/>
      <c r="E6" s="12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41.25" customHeight="1"/>
    <row r="8" spans="1:17" ht="37.5" customHeight="1">
      <c r="A8" s="118" t="s">
        <v>47</v>
      </c>
      <c r="B8" s="3"/>
      <c r="C8" s="117" t="s">
        <v>45</v>
      </c>
      <c r="D8" s="117" t="s">
        <v>45</v>
      </c>
      <c r="E8" s="117" t="s">
        <v>45</v>
      </c>
      <c r="F8" s="117" t="s">
        <v>45</v>
      </c>
      <c r="G8" s="117" t="s">
        <v>45</v>
      </c>
      <c r="H8" s="117" t="s">
        <v>45</v>
      </c>
      <c r="I8" s="117" t="s">
        <v>45</v>
      </c>
      <c r="J8" s="3"/>
      <c r="K8" s="117" t="s">
        <v>46</v>
      </c>
      <c r="L8" s="117" t="s">
        <v>46</v>
      </c>
      <c r="M8" s="117" t="s">
        <v>46</v>
      </c>
      <c r="N8" s="117" t="s">
        <v>46</v>
      </c>
      <c r="O8" s="117" t="s">
        <v>46</v>
      </c>
      <c r="P8" s="117" t="s">
        <v>46</v>
      </c>
      <c r="Q8" s="117" t="s">
        <v>46</v>
      </c>
    </row>
    <row r="9" spans="1:17" ht="42.75" customHeight="1">
      <c r="A9" s="117" t="s">
        <v>47</v>
      </c>
      <c r="B9" s="3"/>
      <c r="C9" s="116" t="s">
        <v>67</v>
      </c>
      <c r="D9" s="3"/>
      <c r="E9" s="116" t="s">
        <v>64</v>
      </c>
      <c r="F9" s="3"/>
      <c r="G9" s="116" t="s">
        <v>65</v>
      </c>
      <c r="H9" s="3"/>
      <c r="I9" s="116" t="s">
        <v>68</v>
      </c>
      <c r="J9" s="3"/>
      <c r="K9" s="116" t="s">
        <v>67</v>
      </c>
      <c r="L9" s="3"/>
      <c r="M9" s="116" t="s">
        <v>64</v>
      </c>
      <c r="N9" s="3"/>
      <c r="O9" s="116" t="s">
        <v>65</v>
      </c>
      <c r="P9" s="3"/>
      <c r="Q9" s="116" t="s">
        <v>68</v>
      </c>
    </row>
    <row r="10" spans="1:17" ht="33.75" customHeight="1">
      <c r="C10" s="2"/>
      <c r="E10" s="2"/>
      <c r="G10" s="6"/>
      <c r="H10" s="6"/>
      <c r="I10" s="6"/>
      <c r="K10" s="2"/>
      <c r="M10" s="2"/>
      <c r="O10" s="2"/>
      <c r="Q10" s="2"/>
    </row>
    <row r="11" spans="1:17" ht="33.75" customHeight="1" thickBot="1">
      <c r="C11" s="5">
        <f>SUM(C10:C10)</f>
        <v>0</v>
      </c>
      <c r="E11" s="5">
        <f>SUM(E10:E10)</f>
        <v>0</v>
      </c>
      <c r="G11" s="9">
        <f>SUM(G10:G10)</f>
        <v>0</v>
      </c>
      <c r="I11" s="9">
        <f>SUM(I10:I10)</f>
        <v>0</v>
      </c>
      <c r="K11" s="5">
        <f>SUM(K10:K10)</f>
        <v>0</v>
      </c>
      <c r="M11" s="5">
        <f>SUM(M10:M10)</f>
        <v>0</v>
      </c>
      <c r="O11" s="9">
        <f>SUM(O10:O10)</f>
        <v>0</v>
      </c>
      <c r="Q11" s="9">
        <f>SUM(Q10:Q10)</f>
        <v>0</v>
      </c>
    </row>
    <row r="12" spans="1:17" ht="18.600000000000001" thickTop="1"/>
  </sheetData>
  <mergeCells count="15">
    <mergeCell ref="A6:E6"/>
    <mergeCell ref="A2:Q2"/>
    <mergeCell ref="A3:Q3"/>
    <mergeCell ref="A4:Q4"/>
    <mergeCell ref="K9"/>
    <mergeCell ref="M9"/>
    <mergeCell ref="O9"/>
    <mergeCell ref="Q9"/>
    <mergeCell ref="K8:Q8"/>
    <mergeCell ref="A8:A9"/>
    <mergeCell ref="C9"/>
    <mergeCell ref="E9"/>
    <mergeCell ref="G9"/>
    <mergeCell ref="I9"/>
    <mergeCell ref="C8:I8"/>
  </mergeCells>
  <printOptions horizontalCentered="1"/>
  <pageMargins left="1.7" right="1.7" top="0.75" bottom="0.75" header="0.3" footer="0.3"/>
  <pageSetup paperSize="9" scale="3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pageSetUpPr fitToPage="1"/>
  </sheetPr>
  <dimension ref="B2:P16"/>
  <sheetViews>
    <sheetView rightToLeft="1" view="pageBreakPreview" zoomScale="85" zoomScaleNormal="100" zoomScaleSheetLayoutView="85" workbookViewId="0">
      <selection activeCell="B5" sqref="B5"/>
    </sheetView>
  </sheetViews>
  <sheetFormatPr defaultColWidth="9.15625" defaultRowHeight="18.3"/>
  <cols>
    <col min="1" max="1" width="9.15625" style="1"/>
    <col min="2" max="2" width="37.68359375" style="1" bestFit="1" customWidth="1"/>
    <col min="3" max="3" width="1" style="1" customWidth="1"/>
    <col min="4" max="4" width="27" style="1" bestFit="1" customWidth="1"/>
    <col min="5" max="5" width="1" style="1" customWidth="1"/>
    <col min="6" max="6" width="41.15625" style="1" bestFit="1" customWidth="1"/>
    <col min="7" max="7" width="1" style="1" customWidth="1"/>
    <col min="8" max="8" width="28.68359375" style="1" bestFit="1" customWidth="1"/>
    <col min="9" max="9" width="1" style="1" customWidth="1"/>
    <col min="10" max="10" width="32.578125" style="1" bestFit="1" customWidth="1"/>
    <col min="11" max="11" width="1" style="1" customWidth="1"/>
    <col min="12" max="12" width="31.68359375" style="1" customWidth="1"/>
    <col min="13" max="13" width="1" style="1" customWidth="1"/>
    <col min="14" max="14" width="9.15625" style="1" customWidth="1"/>
    <col min="15" max="15" width="9.15625" style="1"/>
    <col min="16" max="16" width="12" style="1" bestFit="1" customWidth="1"/>
    <col min="17" max="16384" width="9.15625" style="1"/>
  </cols>
  <sheetData>
    <row r="2" spans="2:16" ht="29.4">
      <c r="B2" s="112" t="s">
        <v>82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16" ht="29.4">
      <c r="B3" s="112" t="s">
        <v>43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2:16" ht="29.4">
      <c r="B4" s="112" t="str">
        <f>mah</f>
        <v>برای ماه منتهی به 1402/10/30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2:16" ht="29.4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29.4">
      <c r="B6" s="123" t="s">
        <v>95</v>
      </c>
      <c r="C6" s="123"/>
      <c r="D6" s="123"/>
      <c r="E6" s="123"/>
      <c r="F6" s="123"/>
      <c r="G6" s="4"/>
      <c r="H6" s="4"/>
      <c r="I6" s="4"/>
      <c r="J6" s="4"/>
      <c r="K6" s="4"/>
      <c r="L6" s="4"/>
    </row>
    <row r="8" spans="2:16" ht="40.5" customHeight="1">
      <c r="B8" s="117" t="s">
        <v>69</v>
      </c>
      <c r="C8" s="117" t="s">
        <v>69</v>
      </c>
      <c r="D8" s="117" t="s">
        <v>69</v>
      </c>
      <c r="E8" s="3"/>
      <c r="F8" s="117" t="s">
        <v>45</v>
      </c>
      <c r="G8" s="117" t="s">
        <v>45</v>
      </c>
      <c r="H8" s="117" t="s">
        <v>45</v>
      </c>
      <c r="I8" s="3"/>
      <c r="J8" s="117" t="s">
        <v>46</v>
      </c>
      <c r="K8" s="117" t="s">
        <v>46</v>
      </c>
      <c r="L8" s="117" t="s">
        <v>46</v>
      </c>
    </row>
    <row r="9" spans="2:16" ht="40.5" customHeight="1">
      <c r="B9" s="116" t="s">
        <v>70</v>
      </c>
      <c r="C9" s="3"/>
      <c r="D9" s="116" t="s">
        <v>36</v>
      </c>
      <c r="E9" s="3"/>
      <c r="F9" s="116" t="s">
        <v>71</v>
      </c>
      <c r="G9" s="3"/>
      <c r="H9" s="116" t="s">
        <v>72</v>
      </c>
      <c r="I9" s="3"/>
      <c r="J9" s="116" t="s">
        <v>71</v>
      </c>
      <c r="K9" s="3"/>
      <c r="L9" s="116" t="s">
        <v>72</v>
      </c>
    </row>
    <row r="10" spans="2:16" ht="51.75" customHeight="1">
      <c r="B10" s="100" t="s">
        <v>84</v>
      </c>
      <c r="C10" s="7"/>
      <c r="D10" s="37" t="s">
        <v>86</v>
      </c>
      <c r="E10" s="37"/>
      <c r="F10" s="36">
        <v>33043</v>
      </c>
      <c r="G10" s="37"/>
      <c r="H10" s="80" t="s">
        <v>52</v>
      </c>
      <c r="I10" s="37"/>
      <c r="J10" s="36">
        <v>7470776</v>
      </c>
      <c r="K10" s="37"/>
      <c r="L10" s="80">
        <v>8</v>
      </c>
    </row>
    <row r="11" spans="2:16" ht="51.75" customHeight="1">
      <c r="B11" s="100" t="s">
        <v>84</v>
      </c>
      <c r="C11" s="7"/>
      <c r="D11" s="37" t="s">
        <v>88</v>
      </c>
      <c r="E11" s="37"/>
      <c r="F11" s="36">
        <v>390228</v>
      </c>
      <c r="G11" s="37"/>
      <c r="H11" s="80" t="s">
        <v>52</v>
      </c>
      <c r="I11" s="37"/>
      <c r="J11" s="36">
        <v>1973778</v>
      </c>
      <c r="K11" s="37"/>
      <c r="L11" s="80">
        <v>8</v>
      </c>
      <c r="P11" s="2"/>
    </row>
    <row r="12" spans="2:16" ht="51.75" customHeight="1" thickBot="1">
      <c r="B12" s="7"/>
      <c r="C12" s="7"/>
      <c r="D12" s="37"/>
      <c r="E12" s="37"/>
      <c r="F12" s="89">
        <f>SUM(F10:F11)</f>
        <v>423271</v>
      </c>
      <c r="G12" s="37"/>
      <c r="H12" s="101" t="s">
        <v>52</v>
      </c>
      <c r="I12" s="37"/>
      <c r="J12" s="89">
        <f>SUM(J10:J11)</f>
        <v>9444554</v>
      </c>
      <c r="K12" s="37"/>
      <c r="L12" s="37"/>
    </row>
    <row r="13" spans="2:16" ht="18.600000000000001" thickTop="1"/>
    <row r="15" spans="2:16">
      <c r="J15" s="2"/>
    </row>
    <row r="16" spans="2:16">
      <c r="L16" s="2"/>
    </row>
  </sheetData>
  <mergeCells count="13">
    <mergeCell ref="B2:L2"/>
    <mergeCell ref="B3:L3"/>
    <mergeCell ref="B4:L4"/>
    <mergeCell ref="B6:F6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/>
  <pageMargins left="0.25" right="0.25" top="0.75" bottom="0.75" header="0.3" footer="0.3"/>
  <pageSetup paperSize="9" scale="6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pageSetUpPr fitToPage="1"/>
  </sheetPr>
  <dimension ref="A2:V14"/>
  <sheetViews>
    <sheetView rightToLeft="1" view="pageBreakPreview" topLeftCell="A4" zoomScale="85" zoomScaleNormal="100" zoomScaleSheetLayoutView="85" workbookViewId="0">
      <selection activeCell="C12" sqref="C12"/>
    </sheetView>
  </sheetViews>
  <sheetFormatPr defaultColWidth="9.15625" defaultRowHeight="18.3"/>
  <cols>
    <col min="1" max="1" width="47.41796875" style="1" bestFit="1" customWidth="1"/>
    <col min="2" max="2" width="1" style="1" customWidth="1"/>
    <col min="3" max="3" width="21.62890625" style="1" customWidth="1"/>
    <col min="4" max="4" width="1" style="1" customWidth="1"/>
    <col min="5" max="5" width="25.26171875" style="1" bestFit="1" customWidth="1"/>
    <col min="6" max="6" width="1" style="1" customWidth="1"/>
    <col min="7" max="16384" width="9.15625" style="1"/>
  </cols>
  <sheetData>
    <row r="2" spans="1:22" ht="29.4">
      <c r="A2" s="112" t="s">
        <v>82</v>
      </c>
      <c r="B2" s="112"/>
      <c r="C2" s="112"/>
      <c r="D2" s="112"/>
      <c r="E2" s="112"/>
      <c r="F2" s="112"/>
      <c r="G2" s="112"/>
    </row>
    <row r="3" spans="1:22" ht="29.4">
      <c r="A3" s="112" t="s">
        <v>43</v>
      </c>
      <c r="B3" s="112"/>
      <c r="C3" s="112"/>
      <c r="D3" s="112"/>
      <c r="E3" s="112"/>
      <c r="F3" s="112"/>
      <c r="G3" s="112"/>
    </row>
    <row r="4" spans="1:22" ht="29.4">
      <c r="A4" s="112" t="str">
        <f>mah</f>
        <v>برای ماه منتهی به 1402/10/30</v>
      </c>
      <c r="B4" s="112"/>
      <c r="C4" s="112"/>
      <c r="D4" s="112"/>
      <c r="E4" s="112"/>
      <c r="F4" s="112"/>
      <c r="G4" s="35"/>
    </row>
    <row r="5" spans="1:22" ht="29.4">
      <c r="A5" s="4"/>
      <c r="B5" s="4"/>
      <c r="C5" s="4"/>
      <c r="D5" s="4"/>
      <c r="E5" s="4"/>
    </row>
    <row r="6" spans="1:22" ht="29.4">
      <c r="A6" s="123"/>
      <c r="B6" s="123"/>
      <c r="C6" s="123"/>
      <c r="D6" s="4"/>
      <c r="E6" s="4"/>
    </row>
    <row r="8" spans="1:22" ht="36" customHeight="1">
      <c r="A8" s="107" t="s">
        <v>73</v>
      </c>
      <c r="C8" s="19" t="s">
        <v>45</v>
      </c>
      <c r="E8" s="19" t="s">
        <v>104</v>
      </c>
    </row>
    <row r="9" spans="1:22" ht="38.25" customHeight="1">
      <c r="A9" s="108" t="s">
        <v>73</v>
      </c>
      <c r="C9" s="20" t="s">
        <v>39</v>
      </c>
      <c r="E9" s="20" t="s">
        <v>39</v>
      </c>
      <c r="V9" s="13"/>
    </row>
    <row r="10" spans="1:22" ht="36" customHeight="1">
      <c r="A10" s="23" t="s">
        <v>73</v>
      </c>
      <c r="C10" s="44">
        <v>37356118</v>
      </c>
      <c r="D10" s="38"/>
      <c r="E10" s="44">
        <v>5368088245</v>
      </c>
    </row>
    <row r="11" spans="1:22" ht="36" customHeight="1">
      <c r="A11" s="23" t="s">
        <v>97</v>
      </c>
      <c r="C11" s="44">
        <v>0</v>
      </c>
      <c r="D11" s="38"/>
      <c r="E11" s="44">
        <v>0</v>
      </c>
    </row>
    <row r="12" spans="1:22" ht="36" customHeight="1">
      <c r="A12" s="23" t="s">
        <v>99</v>
      </c>
      <c r="C12" s="54">
        <v>0</v>
      </c>
      <c r="D12" s="38"/>
      <c r="E12" s="44">
        <v>0</v>
      </c>
    </row>
    <row r="13" spans="1:22" ht="27.9" thickBot="1">
      <c r="A13" s="1" t="s">
        <v>52</v>
      </c>
      <c r="C13" s="103">
        <f>SUM(C10:C12)</f>
        <v>37356118</v>
      </c>
      <c r="D13" s="104"/>
      <c r="E13" s="103">
        <f>SUM(E10:E12)</f>
        <v>5368088245</v>
      </c>
    </row>
    <row r="14" spans="1:22" ht="18.600000000000001" thickTop="1"/>
  </sheetData>
  <mergeCells count="5">
    <mergeCell ref="A6:C6"/>
    <mergeCell ref="A8:A9"/>
    <mergeCell ref="A2:G2"/>
    <mergeCell ref="A3:G3"/>
    <mergeCell ref="A4:F4"/>
  </mergeCells>
  <printOptions horizontalCentered="1"/>
  <pageMargins left="0.25" right="0.25" top="0.75" bottom="0.75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fitToPage="1"/>
  </sheetPr>
  <dimension ref="A2:N20"/>
  <sheetViews>
    <sheetView rightToLeft="1" view="pageBreakPreview" zoomScale="85" zoomScaleNormal="100" zoomScaleSheetLayoutView="85" workbookViewId="0">
      <selection activeCell="A5" sqref="A5"/>
    </sheetView>
  </sheetViews>
  <sheetFormatPr defaultColWidth="9.15625" defaultRowHeight="18.3"/>
  <cols>
    <col min="1" max="1" width="31.578125" style="1" bestFit="1" customWidth="1"/>
    <col min="2" max="2" width="1" style="1" customWidth="1"/>
    <col min="3" max="3" width="26" style="1" bestFit="1" customWidth="1"/>
    <col min="4" max="4" width="1" style="1" customWidth="1"/>
    <col min="5" max="5" width="25.83984375" style="1" bestFit="1" customWidth="1"/>
    <col min="6" max="6" width="1" style="1" customWidth="1"/>
    <col min="7" max="7" width="38.83984375" style="1" bestFit="1" customWidth="1"/>
    <col min="8" max="8" width="1" style="1" customWidth="1"/>
    <col min="9" max="9" width="9.15625" style="1" customWidth="1"/>
    <col min="10" max="11" width="9.15625" style="1"/>
    <col min="12" max="12" width="16.578125" style="1" bestFit="1" customWidth="1"/>
    <col min="13" max="13" width="9.15625" style="1"/>
    <col min="14" max="14" width="17.68359375" style="1" bestFit="1" customWidth="1"/>
    <col min="15" max="16384" width="9.15625" style="1"/>
  </cols>
  <sheetData>
    <row r="2" spans="1:14" ht="29.4">
      <c r="A2" s="112" t="s">
        <v>82</v>
      </c>
      <c r="B2" s="112"/>
      <c r="C2" s="112"/>
      <c r="D2" s="112"/>
      <c r="E2" s="112"/>
      <c r="F2" s="112"/>
      <c r="G2" s="112"/>
    </row>
    <row r="3" spans="1:14" ht="29.4">
      <c r="A3" s="112" t="s">
        <v>43</v>
      </c>
      <c r="B3" s="112"/>
      <c r="C3" s="112"/>
      <c r="D3" s="112"/>
      <c r="E3" s="112"/>
      <c r="F3" s="112"/>
      <c r="G3" s="112"/>
    </row>
    <row r="4" spans="1:14" ht="29.4">
      <c r="A4" s="112" t="str">
        <f>mah</f>
        <v>برای ماه منتهی به 1402/10/30</v>
      </c>
      <c r="B4" s="112"/>
      <c r="C4" s="112"/>
      <c r="D4" s="112"/>
      <c r="E4" s="112"/>
      <c r="F4" s="112"/>
      <c r="G4" s="112"/>
    </row>
    <row r="5" spans="1:14" ht="29.4">
      <c r="A5" s="4"/>
      <c r="B5" s="4"/>
      <c r="C5" s="4"/>
      <c r="D5" s="4"/>
      <c r="E5" s="4"/>
      <c r="F5" s="4"/>
      <c r="G5" s="4"/>
    </row>
    <row r="6" spans="1:14" ht="29.4">
      <c r="A6" s="123" t="s">
        <v>96</v>
      </c>
      <c r="B6" s="123"/>
      <c r="C6" s="123"/>
      <c r="D6" s="123"/>
      <c r="E6" s="123"/>
      <c r="F6" s="4"/>
      <c r="G6" s="4"/>
    </row>
    <row r="7" spans="1:14" ht="38.25" customHeight="1"/>
    <row r="8" spans="1:14" ht="55.5" customHeight="1">
      <c r="A8" s="108" t="s">
        <v>47</v>
      </c>
      <c r="C8" s="108" t="s">
        <v>39</v>
      </c>
      <c r="E8" s="108" t="s">
        <v>66</v>
      </c>
      <c r="G8" s="108" t="s">
        <v>11</v>
      </c>
      <c r="L8" s="2"/>
      <c r="M8" s="39"/>
    </row>
    <row r="9" spans="1:14" ht="36.75" customHeight="1">
      <c r="A9" s="23" t="s">
        <v>74</v>
      </c>
      <c r="B9" s="24"/>
      <c r="C9" s="81">
        <v>468737937260</v>
      </c>
      <c r="D9" s="63"/>
      <c r="E9" s="74">
        <f>C9/C12</f>
        <v>0.99999909699944434</v>
      </c>
      <c r="F9" s="63"/>
      <c r="G9" s="74">
        <v>0.4582</v>
      </c>
      <c r="L9" s="41"/>
      <c r="N9" s="2"/>
    </row>
    <row r="10" spans="1:14" ht="36.75" customHeight="1">
      <c r="A10" s="23" t="s">
        <v>75</v>
      </c>
      <c r="B10" s="24"/>
      <c r="C10" s="61">
        <v>0</v>
      </c>
      <c r="D10" s="63"/>
      <c r="E10" s="74">
        <f>C10/C12</f>
        <v>0</v>
      </c>
      <c r="F10" s="63"/>
      <c r="G10" s="74">
        <v>0</v>
      </c>
    </row>
    <row r="11" spans="1:14" ht="36.75" customHeight="1">
      <c r="A11" s="23" t="s">
        <v>76</v>
      </c>
      <c r="B11" s="24"/>
      <c r="C11" s="62">
        <v>423271</v>
      </c>
      <c r="D11" s="63"/>
      <c r="E11" s="74">
        <f>C11/C12</f>
        <v>9.0300055562021147E-7</v>
      </c>
      <c r="F11" s="63"/>
      <c r="G11" s="74">
        <v>0</v>
      </c>
    </row>
    <row r="12" spans="1:14" ht="60" customHeight="1" thickBot="1">
      <c r="A12" s="24"/>
      <c r="B12" s="24"/>
      <c r="C12" s="75">
        <f>SUM(C9:C11)</f>
        <v>468738360531</v>
      </c>
      <c r="D12" s="76"/>
      <c r="E12" s="77">
        <f>SUM(E9:E11)</f>
        <v>1</v>
      </c>
      <c r="F12" s="76"/>
      <c r="G12" s="78">
        <f>SUM(G9:G11)</f>
        <v>0.4582</v>
      </c>
    </row>
    <row r="13" spans="1:14" ht="18.600000000000001" thickTop="1"/>
    <row r="16" spans="1:14">
      <c r="N16" s="2"/>
    </row>
    <row r="20" spans="7:7">
      <c r="G20" s="2"/>
    </row>
  </sheetData>
  <mergeCells count="8">
    <mergeCell ref="A8"/>
    <mergeCell ref="C8"/>
    <mergeCell ref="E8"/>
    <mergeCell ref="G8"/>
    <mergeCell ref="A2:G2"/>
    <mergeCell ref="A3:G3"/>
    <mergeCell ref="A4:G4"/>
    <mergeCell ref="A6:E6"/>
  </mergeCells>
  <printOptions horizontalCentered="1"/>
  <pageMargins left="0.25" right="0.25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2:AE28"/>
  <sheetViews>
    <sheetView rightToLeft="1" view="pageBreakPreview" zoomScale="55" zoomScaleNormal="100" zoomScaleSheetLayoutView="55" workbookViewId="0">
      <selection activeCell="E19" sqref="E19"/>
    </sheetView>
  </sheetViews>
  <sheetFormatPr defaultColWidth="9.15625" defaultRowHeight="18.3"/>
  <cols>
    <col min="1" max="1" width="9.15625" style="1"/>
    <col min="2" max="2" width="31" style="1" bestFit="1" customWidth="1"/>
    <col min="3" max="3" width="1" style="1" customWidth="1"/>
    <col min="4" max="4" width="18.83984375" style="1" customWidth="1"/>
    <col min="5" max="5" width="1" style="1" customWidth="1"/>
    <col min="6" max="6" width="30.26171875" style="1" bestFit="1" customWidth="1"/>
    <col min="7" max="7" width="1" style="1" customWidth="1"/>
    <col min="8" max="8" width="29.578125" style="1" bestFit="1" customWidth="1"/>
    <col min="9" max="9" width="1" style="1" customWidth="1"/>
    <col min="10" max="10" width="17.26171875" style="1" customWidth="1"/>
    <col min="11" max="11" width="1" style="1" customWidth="1"/>
    <col min="12" max="12" width="25.83984375" style="1" bestFit="1" customWidth="1"/>
    <col min="13" max="13" width="1" style="1" customWidth="1"/>
    <col min="14" max="14" width="20.83984375" style="1" customWidth="1"/>
    <col min="15" max="15" width="1" style="1" customWidth="1"/>
    <col min="16" max="16" width="25.41796875" style="1" customWidth="1"/>
    <col min="17" max="17" width="1" style="1" customWidth="1"/>
    <col min="18" max="18" width="25" style="1" bestFit="1" customWidth="1"/>
    <col min="19" max="19" width="1" style="1" customWidth="1"/>
    <col min="20" max="20" width="20" style="1" customWidth="1"/>
    <col min="21" max="21" width="1" style="1" customWidth="1"/>
    <col min="22" max="22" width="29.578125" style="1" bestFit="1" customWidth="1"/>
    <col min="23" max="23" width="1" style="1" customWidth="1"/>
    <col min="24" max="24" width="30" style="1" bestFit="1" customWidth="1"/>
    <col min="25" max="25" width="1" style="1" customWidth="1"/>
    <col min="26" max="26" width="17.578125" style="1" customWidth="1"/>
    <col min="27" max="27" width="1" style="1" customWidth="1"/>
    <col min="28" max="28" width="9.15625" style="1" customWidth="1"/>
    <col min="29" max="29" width="9.15625" style="1"/>
    <col min="30" max="30" width="18.41796875" style="1" bestFit="1" customWidth="1"/>
    <col min="31" max="31" width="25.26171875" style="1" bestFit="1" customWidth="1"/>
    <col min="32" max="16384" width="9.15625" style="1"/>
  </cols>
  <sheetData>
    <row r="2" spans="2:31" ht="29.4">
      <c r="B2" s="112" t="s">
        <v>82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</row>
    <row r="3" spans="2:31" ht="29.4">
      <c r="B3" s="112" t="s">
        <v>0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spans="2:31" ht="29.4">
      <c r="B4" s="112" t="s">
        <v>103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 spans="2:31" ht="30" customHeight="1"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2:31" ht="29.4">
      <c r="B6" s="110" t="s">
        <v>89</v>
      </c>
      <c r="C6" s="110"/>
      <c r="D6" s="110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2:31" ht="29.4">
      <c r="B7" s="111" t="s">
        <v>90</v>
      </c>
      <c r="C7" s="111"/>
      <c r="D7" s="111"/>
      <c r="E7" s="111"/>
      <c r="F7" s="111"/>
      <c r="G7" s="111"/>
      <c r="H7" s="111"/>
      <c r="I7" s="111"/>
      <c r="J7" s="11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2:31" ht="27.6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2:31" ht="29.4">
      <c r="B9" s="107" t="s">
        <v>1</v>
      </c>
      <c r="C9" s="25"/>
      <c r="D9" s="108" t="s">
        <v>100</v>
      </c>
      <c r="E9" s="108" t="s">
        <v>2</v>
      </c>
      <c r="F9" s="108" t="s">
        <v>2</v>
      </c>
      <c r="G9" s="108" t="s">
        <v>2</v>
      </c>
      <c r="H9" s="108" t="s">
        <v>2</v>
      </c>
      <c r="I9" s="25"/>
      <c r="J9" s="108" t="s">
        <v>3</v>
      </c>
      <c r="K9" s="108" t="s">
        <v>3</v>
      </c>
      <c r="L9" s="108" t="s">
        <v>3</v>
      </c>
      <c r="M9" s="108" t="s">
        <v>3</v>
      </c>
      <c r="N9" s="108" t="s">
        <v>3</v>
      </c>
      <c r="O9" s="108" t="s">
        <v>3</v>
      </c>
      <c r="P9" s="108" t="s">
        <v>3</v>
      </c>
      <c r="Q9" s="25"/>
      <c r="R9" s="108" t="s">
        <v>104</v>
      </c>
      <c r="S9" s="108" t="s">
        <v>4</v>
      </c>
      <c r="T9" s="108" t="s">
        <v>4</v>
      </c>
      <c r="U9" s="108" t="s">
        <v>4</v>
      </c>
      <c r="V9" s="108" t="s">
        <v>4</v>
      </c>
      <c r="W9" s="108" t="s">
        <v>4</v>
      </c>
      <c r="X9" s="108" t="s">
        <v>4</v>
      </c>
      <c r="Y9" s="108" t="s">
        <v>4</v>
      </c>
      <c r="Z9" s="108" t="s">
        <v>4</v>
      </c>
    </row>
    <row r="10" spans="2:31" ht="29.4">
      <c r="B10" s="107" t="s">
        <v>1</v>
      </c>
      <c r="C10" s="25"/>
      <c r="D10" s="109" t="s">
        <v>5</v>
      </c>
      <c r="E10" s="25"/>
      <c r="F10" s="109" t="s">
        <v>6</v>
      </c>
      <c r="G10" s="25"/>
      <c r="H10" s="109" t="s">
        <v>7</v>
      </c>
      <c r="I10" s="25"/>
      <c r="J10" s="106" t="s">
        <v>8</v>
      </c>
      <c r="K10" s="106" t="s">
        <v>8</v>
      </c>
      <c r="L10" s="106" t="s">
        <v>8</v>
      </c>
      <c r="M10" s="25"/>
      <c r="N10" s="106" t="s">
        <v>9</v>
      </c>
      <c r="O10" s="106" t="s">
        <v>9</v>
      </c>
      <c r="P10" s="106" t="s">
        <v>9</v>
      </c>
      <c r="Q10" s="25"/>
      <c r="R10" s="109" t="s">
        <v>5</v>
      </c>
      <c r="S10" s="25"/>
      <c r="T10" s="109" t="s">
        <v>10</v>
      </c>
      <c r="U10" s="25"/>
      <c r="V10" s="109" t="s">
        <v>6</v>
      </c>
      <c r="W10" s="25"/>
      <c r="X10" s="109" t="s">
        <v>7</v>
      </c>
      <c r="Y10" s="25"/>
      <c r="Z10" s="113" t="s">
        <v>11</v>
      </c>
    </row>
    <row r="11" spans="2:31" ht="52.5" customHeight="1">
      <c r="B11" s="108" t="s">
        <v>1</v>
      </c>
      <c r="C11" s="25"/>
      <c r="D11" s="108" t="s">
        <v>5</v>
      </c>
      <c r="E11" s="25"/>
      <c r="F11" s="108" t="s">
        <v>6</v>
      </c>
      <c r="G11" s="25"/>
      <c r="H11" s="108" t="s">
        <v>7</v>
      </c>
      <c r="I11" s="25"/>
      <c r="J11" s="106" t="s">
        <v>5</v>
      </c>
      <c r="K11" s="25"/>
      <c r="L11" s="106" t="s">
        <v>6</v>
      </c>
      <c r="M11" s="25"/>
      <c r="N11" s="108" t="s">
        <v>5</v>
      </c>
      <c r="O11" s="137"/>
      <c r="P11" s="108" t="s">
        <v>12</v>
      </c>
      <c r="Q11" s="25"/>
      <c r="R11" s="108" t="s">
        <v>5</v>
      </c>
      <c r="S11" s="25"/>
      <c r="T11" s="108" t="s">
        <v>10</v>
      </c>
      <c r="U11" s="25"/>
      <c r="V11" s="108" t="s">
        <v>6</v>
      </c>
      <c r="W11" s="25"/>
      <c r="X11" s="108" t="s">
        <v>7</v>
      </c>
      <c r="Y11" s="25"/>
      <c r="Z11" s="114" t="s">
        <v>11</v>
      </c>
    </row>
    <row r="12" spans="2:31" ht="66" customHeight="1">
      <c r="B12" s="23" t="s">
        <v>83</v>
      </c>
      <c r="C12" s="25"/>
      <c r="D12" s="44">
        <v>65954525</v>
      </c>
      <c r="E12" s="38"/>
      <c r="F12" s="44">
        <v>526764078809</v>
      </c>
      <c r="G12" s="38"/>
      <c r="H12" s="44">
        <v>860711458266.66003</v>
      </c>
      <c r="I12" s="135"/>
      <c r="J12" s="44">
        <v>0</v>
      </c>
      <c r="K12" s="135"/>
      <c r="L12" s="44">
        <v>0</v>
      </c>
      <c r="M12" s="135"/>
      <c r="N12" s="52">
        <v>-65954525</v>
      </c>
      <c r="O12" s="135"/>
      <c r="P12" s="44">
        <v>820688207906.38501</v>
      </c>
      <c r="Q12" s="135"/>
      <c r="R12" s="44">
        <v>0</v>
      </c>
      <c r="S12" s="135"/>
      <c r="T12" s="44">
        <v>0</v>
      </c>
      <c r="U12" s="135"/>
      <c r="V12" s="44">
        <v>0</v>
      </c>
      <c r="W12" s="38"/>
      <c r="X12" s="44">
        <v>0</v>
      </c>
      <c r="Y12" s="38"/>
      <c r="Z12" s="53">
        <v>0</v>
      </c>
      <c r="AD12" s="14"/>
      <c r="AE12" s="15"/>
    </row>
    <row r="13" spans="2:31" s="79" customFormat="1" ht="66" customHeight="1">
      <c r="B13" s="23" t="s">
        <v>98</v>
      </c>
      <c r="C13" s="25"/>
      <c r="D13" s="44">
        <v>20</v>
      </c>
      <c r="E13" s="38"/>
      <c r="F13" s="44">
        <v>230711</v>
      </c>
      <c r="G13" s="38"/>
      <c r="H13" s="44">
        <v>257911.63250000001</v>
      </c>
      <c r="I13" s="135"/>
      <c r="J13" s="44">
        <v>0</v>
      </c>
      <c r="K13" s="135"/>
      <c r="L13" s="44">
        <v>0</v>
      </c>
      <c r="M13" s="135"/>
      <c r="N13" s="52">
        <v>0</v>
      </c>
      <c r="O13" s="135"/>
      <c r="P13" s="44">
        <v>0</v>
      </c>
      <c r="Q13" s="135"/>
      <c r="R13" s="44">
        <v>20</v>
      </c>
      <c r="S13" s="135"/>
      <c r="T13" s="54">
        <v>13161</v>
      </c>
      <c r="U13" s="135"/>
      <c r="V13" s="44">
        <v>230711</v>
      </c>
      <c r="W13" s="38"/>
      <c r="X13" s="44">
        <v>263170.64624999999</v>
      </c>
      <c r="Y13" s="38"/>
      <c r="Z13" s="53">
        <v>0</v>
      </c>
      <c r="AD13" s="14"/>
      <c r="AE13" s="15"/>
    </row>
    <row r="14" spans="2:31" ht="74.25" customHeight="1">
      <c r="B14" s="23" t="s">
        <v>87</v>
      </c>
      <c r="C14" s="25"/>
      <c r="D14" s="44">
        <v>5090405</v>
      </c>
      <c r="E14" s="38"/>
      <c r="F14" s="44">
        <v>180493719329</v>
      </c>
      <c r="G14" s="135"/>
      <c r="H14" s="44">
        <v>126146100046.56</v>
      </c>
      <c r="I14" s="135"/>
      <c r="J14" s="44">
        <v>395898</v>
      </c>
      <c r="K14" s="135"/>
      <c r="L14" s="44">
        <v>9823822299</v>
      </c>
      <c r="M14" s="135"/>
      <c r="N14" s="52">
        <v>-175847</v>
      </c>
      <c r="O14" s="135"/>
      <c r="P14" s="44">
        <v>4314878375</v>
      </c>
      <c r="Q14" s="135"/>
      <c r="R14" s="44">
        <v>5310456</v>
      </c>
      <c r="S14" s="135"/>
      <c r="T14" s="54">
        <v>24250</v>
      </c>
      <c r="U14" s="135"/>
      <c r="V14" s="44">
        <v>184130778734</v>
      </c>
      <c r="W14" s="38"/>
      <c r="X14" s="44">
        <v>128680686295.92</v>
      </c>
      <c r="Y14" s="38"/>
      <c r="Z14" s="53">
        <v>0.65280000000000005</v>
      </c>
      <c r="AE14" s="15"/>
    </row>
    <row r="15" spans="2:31" s="131" customFormat="1" ht="66" customHeight="1" thickBot="1">
      <c r="B15" s="38"/>
      <c r="C15" s="38"/>
      <c r="D15" s="55"/>
      <c r="E15" s="55"/>
      <c r="F15" s="133">
        <f>SUM(F12:F14)</f>
        <v>707258028849</v>
      </c>
      <c r="G15" s="134">
        <f>SUM(G12:G14)</f>
        <v>0</v>
      </c>
      <c r="H15" s="133">
        <f>SUM(H12:H14)</f>
        <v>986857816224.85254</v>
      </c>
      <c r="I15" s="134"/>
      <c r="J15" s="133">
        <f>SUM(J12:J14)</f>
        <v>395898</v>
      </c>
      <c r="K15" s="134"/>
      <c r="L15" s="133">
        <f>SUM(L12:L14)</f>
        <v>9823822299</v>
      </c>
      <c r="M15" s="134"/>
      <c r="N15" s="133">
        <f>SUM(N12:N14)</f>
        <v>-66130372</v>
      </c>
      <c r="O15" s="136"/>
      <c r="P15" s="133">
        <f>SUM(P12:P14)</f>
        <v>825003086281.38501</v>
      </c>
      <c r="Q15" s="134"/>
      <c r="R15" s="134"/>
      <c r="S15" s="134"/>
      <c r="T15" s="134"/>
      <c r="U15" s="134"/>
      <c r="V15" s="133">
        <f>SUM(V12:V14)</f>
        <v>184131009445</v>
      </c>
      <c r="W15" s="58"/>
      <c r="X15" s="133">
        <f>SUM(X12:X14)</f>
        <v>128680949466.56625</v>
      </c>
      <c r="Y15" s="59"/>
      <c r="Z15" s="60">
        <f>SUM(Z12:Z14)</f>
        <v>0.65280000000000005</v>
      </c>
      <c r="AE15" s="132"/>
    </row>
    <row r="16" spans="2:31" ht="18.600000000000001" thickTop="1">
      <c r="J16" s="138"/>
      <c r="AE16" s="14"/>
    </row>
    <row r="17" spans="6:31">
      <c r="H17" s="14"/>
      <c r="V17" s="18"/>
      <c r="AE17" s="14"/>
    </row>
    <row r="18" spans="6:31">
      <c r="F18" s="2"/>
      <c r="H18" s="14"/>
      <c r="V18" s="2"/>
      <c r="X18" s="13"/>
    </row>
    <row r="19" spans="6:31">
      <c r="F19" s="2"/>
      <c r="H19" s="14"/>
      <c r="X19" s="14"/>
    </row>
    <row r="20" spans="6:31">
      <c r="F20" s="17"/>
      <c r="H20" s="14"/>
      <c r="L20" s="13"/>
      <c r="T20" s="2"/>
      <c r="V20" s="2"/>
      <c r="X20" s="14"/>
      <c r="Z20" s="2"/>
    </row>
    <row r="21" spans="6:31">
      <c r="F21" s="17"/>
      <c r="H21" s="14"/>
      <c r="R21" s="2"/>
      <c r="T21" s="2"/>
      <c r="V21" s="2">
        <f>T12*R12*(1-0.00076)</f>
        <v>0</v>
      </c>
      <c r="X21" s="14"/>
      <c r="Z21" s="2"/>
    </row>
    <row r="22" spans="6:31">
      <c r="F22" s="2"/>
      <c r="H22" s="13"/>
      <c r="R22" s="2"/>
      <c r="T22" s="2"/>
      <c r="V22" s="2">
        <f t="shared" ref="V22:V23" si="0">T13*R13*(1-0.00076)</f>
        <v>263019.95280000003</v>
      </c>
      <c r="X22" s="14"/>
    </row>
    <row r="23" spans="6:31">
      <c r="H23" s="13"/>
      <c r="T23" s="33"/>
      <c r="V23" s="2">
        <f t="shared" si="0"/>
        <v>128680686295.92</v>
      </c>
      <c r="X23" s="13"/>
      <c r="Z23" s="40"/>
    </row>
    <row r="24" spans="6:31">
      <c r="F24" s="2"/>
      <c r="H24" s="13"/>
      <c r="V24" s="13"/>
      <c r="X24" s="13"/>
      <c r="Z24" s="2"/>
    </row>
    <row r="25" spans="6:31">
      <c r="L25" s="2"/>
      <c r="V25" s="13"/>
      <c r="X25" s="43"/>
    </row>
    <row r="26" spans="6:31">
      <c r="F26" s="2"/>
      <c r="H26" s="13"/>
      <c r="L26" s="2"/>
      <c r="V26" s="13"/>
      <c r="X26" s="40"/>
    </row>
    <row r="27" spans="6:31">
      <c r="L27" s="2"/>
    </row>
    <row r="28" spans="6:31">
      <c r="F28" s="2"/>
    </row>
  </sheetData>
  <mergeCells count="24">
    <mergeCell ref="B2:Z2"/>
    <mergeCell ref="Z10:Z11"/>
    <mergeCell ref="R9:Z9"/>
    <mergeCell ref="J9:P9"/>
    <mergeCell ref="R10:R11"/>
    <mergeCell ref="T10:T11"/>
    <mergeCell ref="V10:V11"/>
    <mergeCell ref="X10:X11"/>
    <mergeCell ref="J11"/>
    <mergeCell ref="L11"/>
    <mergeCell ref="J10:L10"/>
    <mergeCell ref="N11"/>
    <mergeCell ref="P11"/>
    <mergeCell ref="B3:Z3"/>
    <mergeCell ref="B4:Z4"/>
    <mergeCell ref="B5:Z5"/>
    <mergeCell ref="N10:P10"/>
    <mergeCell ref="B9:B11"/>
    <mergeCell ref="D10:D11"/>
    <mergeCell ref="B6:D6"/>
    <mergeCell ref="B7:J7"/>
    <mergeCell ref="F10:F11"/>
    <mergeCell ref="H10:H11"/>
    <mergeCell ref="D9:H9"/>
  </mergeCells>
  <printOptions horizontalCentered="1"/>
  <pageMargins left="0.25" right="0.25" top="0.75" bottom="0.75" header="0.3" footer="0.3"/>
  <pageSetup paperSize="9" scale="41" fitToHeight="0" orientation="landscape" r:id="rId1"/>
  <colBreaks count="1" manualBreakCount="1">
    <brk id="27" max="1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2:Q7"/>
  <sheetViews>
    <sheetView rightToLeft="1" view="pageBreakPreview" zoomScale="90" zoomScaleNormal="100" zoomScaleSheetLayoutView="90" workbookViewId="0">
      <selection activeCell="A5" sqref="A5"/>
    </sheetView>
  </sheetViews>
  <sheetFormatPr defaultColWidth="9.15625" defaultRowHeight="18.3"/>
  <cols>
    <col min="1" max="1" width="13.15625" style="1" bestFit="1" customWidth="1"/>
    <col min="2" max="2" width="1" style="1" customWidth="1"/>
    <col min="3" max="3" width="21.578125" style="1" bestFit="1" customWidth="1"/>
    <col min="4" max="4" width="1" style="1" customWidth="1"/>
    <col min="5" max="5" width="16" style="1" bestFit="1" customWidth="1"/>
    <col min="6" max="6" width="1" style="1" customWidth="1"/>
    <col min="7" max="7" width="15.6835937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21.5781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5.68359375" style="1" bestFit="1" customWidth="1"/>
    <col min="16" max="16" width="1" style="1" customWidth="1"/>
    <col min="17" max="17" width="12" style="1" bestFit="1" customWidth="1"/>
    <col min="18" max="18" width="1" style="1" customWidth="1"/>
    <col min="19" max="19" width="9.15625" style="1" customWidth="1"/>
    <col min="20" max="16384" width="9.15625" style="1"/>
  </cols>
  <sheetData>
    <row r="2" spans="1:17" ht="29.4">
      <c r="A2" s="112" t="s">
        <v>82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ht="29.4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1:17" ht="29.4">
      <c r="A4" s="112" t="str">
        <f>mah</f>
        <v>برای ماه منتهی به 1402/10/30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6" spans="1:17" ht="23.4">
      <c r="A6" s="118" t="s">
        <v>1</v>
      </c>
      <c r="B6" s="3"/>
      <c r="C6" s="117" t="s">
        <v>100</v>
      </c>
      <c r="D6" s="117" t="s">
        <v>2</v>
      </c>
      <c r="E6" s="117" t="s">
        <v>2</v>
      </c>
      <c r="F6" s="117" t="s">
        <v>2</v>
      </c>
      <c r="G6" s="117" t="s">
        <v>2</v>
      </c>
      <c r="H6" s="117" t="s">
        <v>2</v>
      </c>
      <c r="I6" s="117" t="s">
        <v>2</v>
      </c>
      <c r="J6" s="3"/>
      <c r="K6" s="117" t="s">
        <v>104</v>
      </c>
      <c r="L6" s="117" t="s">
        <v>4</v>
      </c>
      <c r="M6" s="117" t="s">
        <v>4</v>
      </c>
      <c r="N6" s="117" t="s">
        <v>4</v>
      </c>
      <c r="O6" s="117" t="s">
        <v>4</v>
      </c>
      <c r="P6" s="117" t="s">
        <v>4</v>
      </c>
      <c r="Q6" s="117" t="s">
        <v>4</v>
      </c>
    </row>
    <row r="7" spans="1:17" ht="23.4">
      <c r="A7" s="117" t="s">
        <v>1</v>
      </c>
      <c r="B7" s="3"/>
      <c r="C7" s="116" t="s">
        <v>13</v>
      </c>
      <c r="D7" s="3"/>
      <c r="E7" s="116" t="s">
        <v>14</v>
      </c>
      <c r="F7" s="3"/>
      <c r="G7" s="116" t="s">
        <v>15</v>
      </c>
      <c r="H7" s="3"/>
      <c r="I7" s="116" t="s">
        <v>16</v>
      </c>
      <c r="J7" s="3"/>
      <c r="K7" s="116" t="s">
        <v>13</v>
      </c>
      <c r="L7" s="3"/>
      <c r="M7" s="116" t="s">
        <v>14</v>
      </c>
      <c r="N7" s="3"/>
      <c r="O7" s="116" t="s">
        <v>15</v>
      </c>
      <c r="P7" s="3"/>
      <c r="Q7" s="116" t="s">
        <v>16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rintOptions horizontalCentered="1"/>
  <pageMargins left="1.7" right="1.7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2:AK13"/>
  <sheetViews>
    <sheetView rightToLeft="1" view="pageBreakPreview" topLeftCell="F1" zoomScale="85" zoomScaleNormal="100" zoomScaleSheetLayoutView="85" workbookViewId="0">
      <selection activeCell="Y18" sqref="Y18"/>
    </sheetView>
  </sheetViews>
  <sheetFormatPr defaultColWidth="9.15625" defaultRowHeight="18.3"/>
  <cols>
    <col min="1" max="1" width="29.15625" style="1" bestFit="1" customWidth="1"/>
    <col min="2" max="2" width="1" style="1" customWidth="1"/>
    <col min="3" max="3" width="13.15625" style="1" customWidth="1"/>
    <col min="4" max="4" width="1" style="1" customWidth="1"/>
    <col min="5" max="5" width="13.15625" style="1" customWidth="1"/>
    <col min="6" max="6" width="1" style="1" customWidth="1"/>
    <col min="7" max="7" width="10.26171875" style="1" customWidth="1"/>
    <col min="8" max="8" width="1" style="1" customWidth="1"/>
    <col min="9" max="9" width="12.578125" style="1" customWidth="1"/>
    <col min="10" max="10" width="1" style="1" customWidth="1"/>
    <col min="11" max="11" width="6.68359375" style="1" customWidth="1"/>
    <col min="12" max="12" width="1" style="1" customWidth="1"/>
    <col min="13" max="13" width="6" style="1" customWidth="1"/>
    <col min="14" max="14" width="1" style="1" customWidth="1"/>
    <col min="15" max="15" width="10.83984375" style="1" bestFit="1" customWidth="1"/>
    <col min="16" max="16" width="1" style="1" customWidth="1"/>
    <col min="17" max="17" width="17.83984375" style="1" bestFit="1" customWidth="1"/>
    <col min="18" max="18" width="1" style="1" customWidth="1"/>
    <col min="19" max="19" width="18.83984375" style="1" bestFit="1" customWidth="1"/>
    <col min="20" max="20" width="1" style="1" customWidth="1"/>
    <col min="21" max="21" width="12.578125" style="1" bestFit="1" customWidth="1"/>
    <col min="22" max="22" width="1" style="1" customWidth="1"/>
    <col min="23" max="23" width="17.68359375" style="1" bestFit="1" customWidth="1"/>
    <col min="24" max="24" width="1" style="1" customWidth="1"/>
    <col min="25" max="25" width="9.83984375" style="1" bestFit="1" customWidth="1"/>
    <col min="26" max="26" width="1" style="1" customWidth="1"/>
    <col min="27" max="27" width="17.68359375" style="1" bestFit="1" customWidth="1"/>
    <col min="28" max="28" width="1" style="1" customWidth="1"/>
    <col min="29" max="29" width="10.83984375" style="1" bestFit="1" customWidth="1"/>
    <col min="30" max="30" width="1" style="1" customWidth="1"/>
    <col min="31" max="31" width="10.83984375" style="1" customWidth="1"/>
    <col min="32" max="32" width="1" style="1" customWidth="1"/>
    <col min="33" max="33" width="17.68359375" style="1" bestFit="1" customWidth="1"/>
    <col min="34" max="34" width="1" style="1" customWidth="1"/>
    <col min="35" max="35" width="18.83984375" style="1" bestFit="1" customWidth="1"/>
    <col min="36" max="36" width="1" style="1" customWidth="1"/>
    <col min="37" max="37" width="13.26171875" style="1" customWidth="1"/>
    <col min="38" max="38" width="1" style="1" customWidth="1"/>
    <col min="39" max="39" width="9.15625" style="1" customWidth="1"/>
    <col min="40" max="16384" width="9.15625" style="1"/>
  </cols>
  <sheetData>
    <row r="2" spans="1:37" ht="29.4">
      <c r="A2" s="112" t="s">
        <v>82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</row>
    <row r="3" spans="1:37" ht="29.4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</row>
    <row r="4" spans="1:37" ht="29.4">
      <c r="A4" s="112" t="str">
        <f>سهام!B4</f>
        <v>برای ماه منتهی به 1402/10/30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</row>
    <row r="5" spans="1:37" ht="29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ht="29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9.4">
      <c r="A7" s="119" t="s">
        <v>91</v>
      </c>
      <c r="B7" s="119"/>
      <c r="C7" s="119"/>
      <c r="D7" s="119"/>
      <c r="E7" s="119"/>
      <c r="F7" s="119"/>
      <c r="G7" s="119"/>
      <c r="H7" s="119"/>
      <c r="I7" s="119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9" spans="1:37" ht="23.4">
      <c r="A9" s="117" t="s">
        <v>17</v>
      </c>
      <c r="B9" s="117" t="s">
        <v>17</v>
      </c>
      <c r="C9" s="117" t="s">
        <v>17</v>
      </c>
      <c r="D9" s="117" t="s">
        <v>17</v>
      </c>
      <c r="E9" s="117" t="s">
        <v>17</v>
      </c>
      <c r="F9" s="117" t="s">
        <v>17</v>
      </c>
      <c r="G9" s="117" t="s">
        <v>17</v>
      </c>
      <c r="H9" s="117" t="s">
        <v>17</v>
      </c>
      <c r="I9" s="117" t="s">
        <v>17</v>
      </c>
      <c r="J9" s="117" t="s">
        <v>17</v>
      </c>
      <c r="K9" s="117" t="s">
        <v>17</v>
      </c>
      <c r="L9" s="117" t="s">
        <v>17</v>
      </c>
      <c r="M9" s="117" t="s">
        <v>17</v>
      </c>
      <c r="N9" s="3"/>
      <c r="O9" s="117" t="s">
        <v>100</v>
      </c>
      <c r="P9" s="117" t="s">
        <v>2</v>
      </c>
      <c r="Q9" s="117" t="s">
        <v>2</v>
      </c>
      <c r="R9" s="117" t="s">
        <v>2</v>
      </c>
      <c r="S9" s="117" t="s">
        <v>2</v>
      </c>
      <c r="T9" s="3"/>
      <c r="U9" s="117" t="s">
        <v>3</v>
      </c>
      <c r="V9" s="117" t="s">
        <v>3</v>
      </c>
      <c r="W9" s="117" t="s">
        <v>3</v>
      </c>
      <c r="X9" s="117" t="s">
        <v>3</v>
      </c>
      <c r="Y9" s="117" t="s">
        <v>3</v>
      </c>
      <c r="Z9" s="117" t="s">
        <v>3</v>
      </c>
      <c r="AA9" s="117" t="s">
        <v>3</v>
      </c>
      <c r="AB9" s="3"/>
      <c r="AC9" s="117" t="s">
        <v>104</v>
      </c>
      <c r="AD9" s="117" t="s">
        <v>4</v>
      </c>
      <c r="AE9" s="117" t="s">
        <v>4</v>
      </c>
      <c r="AF9" s="117" t="s">
        <v>4</v>
      </c>
      <c r="AG9" s="117" t="s">
        <v>4</v>
      </c>
      <c r="AH9" s="117" t="s">
        <v>4</v>
      </c>
      <c r="AI9" s="117" t="s">
        <v>4</v>
      </c>
      <c r="AJ9" s="117" t="s">
        <v>4</v>
      </c>
      <c r="AK9" s="117" t="s">
        <v>4</v>
      </c>
    </row>
    <row r="10" spans="1:37" ht="23.4">
      <c r="A10" s="122" t="s">
        <v>18</v>
      </c>
      <c r="B10" s="3"/>
      <c r="C10" s="120" t="s">
        <v>19</v>
      </c>
      <c r="D10" s="3"/>
      <c r="E10" s="120" t="s">
        <v>20</v>
      </c>
      <c r="F10" s="3"/>
      <c r="G10" s="120" t="s">
        <v>21</v>
      </c>
      <c r="H10" s="3"/>
      <c r="I10" s="120" t="s">
        <v>22</v>
      </c>
      <c r="J10" s="3"/>
      <c r="K10" s="120" t="s">
        <v>23</v>
      </c>
      <c r="L10" s="3"/>
      <c r="M10" s="120" t="s">
        <v>16</v>
      </c>
      <c r="N10" s="3"/>
      <c r="O10" s="122" t="s">
        <v>5</v>
      </c>
      <c r="P10" s="3"/>
      <c r="Q10" s="122" t="s">
        <v>6</v>
      </c>
      <c r="R10" s="3"/>
      <c r="S10" s="122" t="s">
        <v>7</v>
      </c>
      <c r="T10" s="3"/>
      <c r="U10" s="116" t="s">
        <v>8</v>
      </c>
      <c r="V10" s="116" t="s">
        <v>8</v>
      </c>
      <c r="W10" s="116" t="s">
        <v>8</v>
      </c>
      <c r="X10" s="3"/>
      <c r="Y10" s="116" t="s">
        <v>9</v>
      </c>
      <c r="Z10" s="116" t="s">
        <v>9</v>
      </c>
      <c r="AA10" s="116" t="s">
        <v>9</v>
      </c>
      <c r="AB10" s="3"/>
      <c r="AC10" s="122" t="s">
        <v>5</v>
      </c>
      <c r="AD10" s="3"/>
      <c r="AE10" s="120" t="s">
        <v>24</v>
      </c>
      <c r="AF10" s="3"/>
      <c r="AG10" s="122" t="s">
        <v>6</v>
      </c>
      <c r="AH10" s="3"/>
      <c r="AI10" s="122" t="s">
        <v>7</v>
      </c>
      <c r="AJ10" s="3"/>
      <c r="AK10" s="120" t="s">
        <v>11</v>
      </c>
    </row>
    <row r="11" spans="1:37" ht="63.75" customHeight="1">
      <c r="A11" s="117" t="s">
        <v>18</v>
      </c>
      <c r="B11" s="3"/>
      <c r="C11" s="121" t="s">
        <v>19</v>
      </c>
      <c r="D11" s="3"/>
      <c r="E11" s="121" t="s">
        <v>20</v>
      </c>
      <c r="F11" s="3"/>
      <c r="G11" s="121" t="s">
        <v>21</v>
      </c>
      <c r="H11" s="3"/>
      <c r="I11" s="121" t="s">
        <v>22</v>
      </c>
      <c r="J11" s="3"/>
      <c r="K11" s="121" t="s">
        <v>23</v>
      </c>
      <c r="L11" s="3"/>
      <c r="M11" s="121" t="s">
        <v>16</v>
      </c>
      <c r="N11" s="3"/>
      <c r="O11" s="117" t="s">
        <v>5</v>
      </c>
      <c r="P11" s="3"/>
      <c r="Q11" s="117" t="s">
        <v>6</v>
      </c>
      <c r="R11" s="3"/>
      <c r="S11" s="117" t="s">
        <v>7</v>
      </c>
      <c r="T11" s="3"/>
      <c r="U11" s="12" t="s">
        <v>5</v>
      </c>
      <c r="V11" s="11"/>
      <c r="W11" s="12" t="s">
        <v>6</v>
      </c>
      <c r="X11" s="3"/>
      <c r="Y11" s="116" t="s">
        <v>5</v>
      </c>
      <c r="Z11" s="3"/>
      <c r="AA11" s="116" t="s">
        <v>12</v>
      </c>
      <c r="AB11" s="3"/>
      <c r="AC11" s="117" t="s">
        <v>5</v>
      </c>
      <c r="AD11" s="3"/>
      <c r="AE11" s="121" t="s">
        <v>24</v>
      </c>
      <c r="AF11" s="3"/>
      <c r="AG11" s="117" t="s">
        <v>6</v>
      </c>
      <c r="AH11" s="3"/>
      <c r="AI11" s="117" t="s">
        <v>7</v>
      </c>
      <c r="AJ11" s="3"/>
      <c r="AK11" s="121" t="s">
        <v>11</v>
      </c>
    </row>
    <row r="12" spans="1:37" ht="33.75" customHeight="1">
      <c r="C12" s="7"/>
      <c r="D12" s="7"/>
      <c r="E12" s="7"/>
      <c r="K12" s="2"/>
      <c r="M12" s="2"/>
      <c r="O12" s="2"/>
      <c r="Q12" s="2"/>
      <c r="S12" s="2"/>
      <c r="U12" s="2"/>
      <c r="W12" s="2"/>
      <c r="Y12" s="2"/>
      <c r="AA12" s="2"/>
      <c r="AC12" s="2"/>
      <c r="AE12" s="2"/>
      <c r="AG12" s="2"/>
      <c r="AI12" s="2"/>
      <c r="AK12" s="8"/>
    </row>
    <row r="13" spans="1:37" ht="33.75" customHeight="1">
      <c r="C13" s="7"/>
      <c r="D13" s="7"/>
      <c r="E13" s="7"/>
      <c r="K13" s="2"/>
      <c r="M13" s="2"/>
      <c r="O13" s="2"/>
      <c r="Q13" s="2"/>
      <c r="S13" s="2"/>
      <c r="U13" s="2"/>
      <c r="W13" s="2"/>
      <c r="Y13" s="2"/>
      <c r="AA13" s="2"/>
      <c r="AC13" s="2"/>
      <c r="AE13" s="2"/>
      <c r="AG13" s="2"/>
      <c r="AI13" s="2"/>
      <c r="AK13" s="8"/>
    </row>
  </sheetData>
  <mergeCells count="27">
    <mergeCell ref="U10:W10"/>
    <mergeCell ref="K10:K11"/>
    <mergeCell ref="M10:M11"/>
    <mergeCell ref="A9:M9"/>
    <mergeCell ref="O10:O11"/>
    <mergeCell ref="Q10:Q11"/>
    <mergeCell ref="A10:A11"/>
    <mergeCell ref="C10:C11"/>
    <mergeCell ref="E10:E11"/>
    <mergeCell ref="G10:G11"/>
    <mergeCell ref="I10:I11"/>
    <mergeCell ref="A7:I7"/>
    <mergeCell ref="A2:AK2"/>
    <mergeCell ref="A3:AK3"/>
    <mergeCell ref="A4:AK4"/>
    <mergeCell ref="AE10:AE11"/>
    <mergeCell ref="AG10:AG11"/>
    <mergeCell ref="AI10:AI11"/>
    <mergeCell ref="AK10:AK11"/>
    <mergeCell ref="AC9:AK9"/>
    <mergeCell ref="Y11"/>
    <mergeCell ref="AA11"/>
    <mergeCell ref="Y10:AA10"/>
    <mergeCell ref="U9:AA9"/>
    <mergeCell ref="AC10:AC11"/>
    <mergeCell ref="S10:S11"/>
    <mergeCell ref="O9:S9"/>
  </mergeCells>
  <printOptions horizontalCentered="1"/>
  <pageMargins left="1.7" right="1.7" top="0.75" bottom="0.75" header="0.3" footer="0.3"/>
  <pageSetup paperSize="9" scale="2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2:M8"/>
  <sheetViews>
    <sheetView rightToLeft="1" view="pageBreakPreview" zoomScaleNormal="120" zoomScaleSheetLayoutView="100" workbookViewId="0">
      <selection activeCell="G16" sqref="G16"/>
    </sheetView>
  </sheetViews>
  <sheetFormatPr defaultColWidth="9.15625" defaultRowHeight="18.3"/>
  <cols>
    <col min="1" max="1" width="13.15625" style="1" bestFit="1" customWidth="1"/>
    <col min="2" max="2" width="1" style="1" customWidth="1"/>
    <col min="3" max="3" width="7.68359375" style="1" bestFit="1" customWidth="1"/>
    <col min="4" max="4" width="1" style="1" customWidth="1"/>
    <col min="5" max="5" width="15.68359375" style="1" bestFit="1" customWidth="1"/>
    <col min="6" max="6" width="1" style="1" customWidth="1"/>
    <col min="7" max="7" width="24.41796875" style="1" bestFit="1" customWidth="1"/>
    <col min="8" max="8" width="1" style="1" customWidth="1"/>
    <col min="9" max="9" width="16.41796875" style="1" bestFit="1" customWidth="1"/>
    <col min="10" max="10" width="1" style="1" customWidth="1"/>
    <col min="11" max="11" width="33.41796875" style="1" bestFit="1" customWidth="1"/>
    <col min="12" max="12" width="1" style="1" customWidth="1"/>
    <col min="13" max="13" width="8" style="1" bestFit="1" customWidth="1"/>
    <col min="14" max="14" width="1" style="1" customWidth="1"/>
    <col min="15" max="15" width="9.15625" style="1" customWidth="1"/>
    <col min="16" max="16384" width="9.15625" style="1"/>
  </cols>
  <sheetData>
    <row r="2" spans="1:13" ht="29.4">
      <c r="A2" s="112" t="s">
        <v>82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ht="29.4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3" ht="29.4">
      <c r="A4" s="112" t="str">
        <f>mah</f>
        <v>برای ماه منتهی به 1402/10/30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</row>
    <row r="5" spans="1:13" ht="43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7" spans="1:13" ht="23.4">
      <c r="A7" s="118" t="s">
        <v>1</v>
      </c>
      <c r="B7" s="3"/>
      <c r="C7" s="117" t="s">
        <v>104</v>
      </c>
      <c r="D7" s="117" t="s">
        <v>4</v>
      </c>
      <c r="E7" s="117" t="s">
        <v>4</v>
      </c>
      <c r="F7" s="117" t="s">
        <v>4</v>
      </c>
      <c r="G7" s="117" t="s">
        <v>4</v>
      </c>
      <c r="H7" s="117" t="s">
        <v>4</v>
      </c>
      <c r="I7" s="117" t="s">
        <v>4</v>
      </c>
      <c r="J7" s="117" t="s">
        <v>4</v>
      </c>
      <c r="K7" s="117" t="s">
        <v>4</v>
      </c>
      <c r="L7" s="117" t="s">
        <v>4</v>
      </c>
      <c r="M7" s="117" t="s">
        <v>4</v>
      </c>
    </row>
    <row r="8" spans="1:13" ht="23.4">
      <c r="A8" s="117" t="s">
        <v>1</v>
      </c>
      <c r="B8" s="3"/>
      <c r="C8" s="116" t="s">
        <v>5</v>
      </c>
      <c r="D8" s="3"/>
      <c r="E8" s="116" t="s">
        <v>25</v>
      </c>
      <c r="F8" s="3"/>
      <c r="G8" s="116" t="s">
        <v>26</v>
      </c>
      <c r="H8" s="3"/>
      <c r="I8" s="116" t="s">
        <v>27</v>
      </c>
      <c r="J8" s="3"/>
      <c r="K8" s="116" t="s">
        <v>28</v>
      </c>
      <c r="L8" s="3"/>
      <c r="M8" s="116" t="s">
        <v>29</v>
      </c>
    </row>
  </sheetData>
  <mergeCells count="11">
    <mergeCell ref="A2:M2"/>
    <mergeCell ref="A3:M3"/>
    <mergeCell ref="A4:M4"/>
    <mergeCell ref="K8"/>
    <mergeCell ref="M8"/>
    <mergeCell ref="C7:M7"/>
    <mergeCell ref="A7:A8"/>
    <mergeCell ref="C8"/>
    <mergeCell ref="E8"/>
    <mergeCell ref="G8"/>
    <mergeCell ref="I8"/>
  </mergeCells>
  <printOptions horizontalCentered="1"/>
  <pageMargins left="1.7" right="1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2:AE8"/>
  <sheetViews>
    <sheetView rightToLeft="1" view="pageBreakPreview" zoomScale="80" zoomScaleNormal="100" zoomScaleSheetLayoutView="80" workbookViewId="0">
      <selection activeCell="AA15" sqref="AA15"/>
    </sheetView>
  </sheetViews>
  <sheetFormatPr defaultColWidth="9.15625" defaultRowHeight="18.3"/>
  <cols>
    <col min="1" max="1" width="41.41796875" style="1" bestFit="1" customWidth="1"/>
    <col min="2" max="2" width="1" style="1" customWidth="1"/>
    <col min="3" max="3" width="15.578125" style="1" bestFit="1" customWidth="1"/>
    <col min="4" max="4" width="1" style="1" customWidth="1"/>
    <col min="5" max="5" width="9.26171875" style="1" bestFit="1" customWidth="1"/>
    <col min="6" max="6" width="1" style="1" customWidth="1"/>
    <col min="7" max="7" width="11" style="1" bestFit="1" customWidth="1"/>
    <col min="8" max="8" width="1" style="1" customWidth="1"/>
    <col min="9" max="9" width="19.15625" style="1" bestFit="1" customWidth="1"/>
    <col min="10" max="10" width="1" style="1" customWidth="1"/>
    <col min="11" max="11" width="6.26171875" style="1" bestFit="1" customWidth="1"/>
    <col min="12" max="12" width="1" style="1" customWidth="1"/>
    <col min="13" max="13" width="14.83984375" style="1" bestFit="1" customWidth="1"/>
    <col min="14" max="14" width="1" style="1" customWidth="1"/>
    <col min="15" max="15" width="18.83984375" style="1" bestFit="1" customWidth="1"/>
    <col min="16" max="16" width="1" style="1" customWidth="1"/>
    <col min="17" max="17" width="6.26171875" style="1" bestFit="1" customWidth="1"/>
    <col min="18" max="18" width="1" style="1" customWidth="1"/>
    <col min="19" max="19" width="14.83984375" style="1" bestFit="1" customWidth="1"/>
    <col min="20" max="20" width="1" style="1" customWidth="1"/>
    <col min="21" max="21" width="6.26171875" style="1" bestFit="1" customWidth="1"/>
    <col min="22" max="22" width="1" style="1" customWidth="1"/>
    <col min="23" max="23" width="12" style="1" bestFit="1" customWidth="1"/>
    <col min="24" max="24" width="1" style="1" customWidth="1"/>
    <col min="25" max="25" width="6.26171875" style="1" bestFit="1" customWidth="1"/>
    <col min="26" max="26" width="1" style="1" customWidth="1"/>
    <col min="27" max="27" width="14.83984375" style="1" bestFit="1" customWidth="1"/>
    <col min="28" max="28" width="1" style="1" customWidth="1"/>
    <col min="29" max="29" width="18.83984375" style="1" bestFit="1" customWidth="1"/>
    <col min="30" max="30" width="1" style="1" customWidth="1"/>
    <col min="31" max="31" width="20.83984375" style="1" bestFit="1" customWidth="1"/>
    <col min="32" max="32" width="1" style="1" customWidth="1"/>
    <col min="33" max="33" width="9.15625" style="1" customWidth="1"/>
    <col min="34" max="16384" width="9.15625" style="1"/>
  </cols>
  <sheetData>
    <row r="2" spans="1:31" ht="29.4">
      <c r="A2" s="112" t="s">
        <v>82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</row>
    <row r="3" spans="1:31" ht="29.4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</row>
    <row r="4" spans="1:31" ht="29.4">
      <c r="A4" s="112" t="str">
        <f>mah</f>
        <v>برای ماه منتهی به 1402/10/30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</row>
    <row r="5" spans="1:31" ht="40.5" customHeight="1"/>
    <row r="6" spans="1:31" ht="23.4">
      <c r="A6" s="117" t="s">
        <v>30</v>
      </c>
      <c r="B6" s="117" t="s">
        <v>30</v>
      </c>
      <c r="C6" s="117" t="s">
        <v>30</v>
      </c>
      <c r="D6" s="117" t="s">
        <v>30</v>
      </c>
      <c r="E6" s="117" t="s">
        <v>30</v>
      </c>
      <c r="F6" s="117" t="s">
        <v>30</v>
      </c>
      <c r="G6" s="117" t="s">
        <v>30</v>
      </c>
      <c r="H6" s="117" t="s">
        <v>30</v>
      </c>
      <c r="I6" s="117" t="s">
        <v>30</v>
      </c>
      <c r="J6" s="3"/>
      <c r="K6" s="117" t="s">
        <v>100</v>
      </c>
      <c r="L6" s="117" t="s">
        <v>2</v>
      </c>
      <c r="M6" s="117" t="s">
        <v>2</v>
      </c>
      <c r="N6" s="117" t="s">
        <v>2</v>
      </c>
      <c r="O6" s="117" t="s">
        <v>2</v>
      </c>
      <c r="P6" s="3"/>
      <c r="Q6" s="117" t="s">
        <v>3</v>
      </c>
      <c r="R6" s="117" t="s">
        <v>3</v>
      </c>
      <c r="S6" s="117" t="s">
        <v>3</v>
      </c>
      <c r="T6" s="117" t="s">
        <v>3</v>
      </c>
      <c r="U6" s="117" t="s">
        <v>3</v>
      </c>
      <c r="V6" s="117" t="s">
        <v>3</v>
      </c>
      <c r="W6" s="117" t="s">
        <v>3</v>
      </c>
      <c r="X6" s="3"/>
      <c r="Y6" s="117" t="s">
        <v>104</v>
      </c>
      <c r="Z6" s="117" t="s">
        <v>4</v>
      </c>
      <c r="AA6" s="117" t="s">
        <v>4</v>
      </c>
      <c r="AB6" s="117" t="s">
        <v>4</v>
      </c>
      <c r="AC6" s="117" t="s">
        <v>4</v>
      </c>
      <c r="AD6" s="117" t="s">
        <v>4</v>
      </c>
      <c r="AE6" s="117" t="s">
        <v>4</v>
      </c>
    </row>
    <row r="7" spans="1:31" ht="23.4">
      <c r="A7" s="122" t="s">
        <v>31</v>
      </c>
      <c r="B7" s="3"/>
      <c r="C7" s="122" t="s">
        <v>22</v>
      </c>
      <c r="D7" s="3"/>
      <c r="E7" s="122" t="s">
        <v>23</v>
      </c>
      <c r="F7" s="3"/>
      <c r="G7" s="122" t="s">
        <v>32</v>
      </c>
      <c r="H7" s="3"/>
      <c r="I7" s="122" t="s">
        <v>20</v>
      </c>
      <c r="J7" s="3"/>
      <c r="K7" s="122" t="s">
        <v>5</v>
      </c>
      <c r="L7" s="3"/>
      <c r="M7" s="122" t="s">
        <v>6</v>
      </c>
      <c r="N7" s="3"/>
      <c r="O7" s="122" t="s">
        <v>7</v>
      </c>
      <c r="P7" s="3"/>
      <c r="Q7" s="116" t="s">
        <v>8</v>
      </c>
      <c r="R7" s="116" t="s">
        <v>8</v>
      </c>
      <c r="S7" s="116" t="s">
        <v>8</v>
      </c>
      <c r="T7" s="3"/>
      <c r="U7" s="116" t="s">
        <v>9</v>
      </c>
      <c r="V7" s="116" t="s">
        <v>9</v>
      </c>
      <c r="W7" s="116" t="s">
        <v>9</v>
      </c>
      <c r="X7" s="3"/>
      <c r="Y7" s="122" t="s">
        <v>5</v>
      </c>
      <c r="Z7" s="3"/>
      <c r="AA7" s="122" t="s">
        <v>6</v>
      </c>
      <c r="AB7" s="3"/>
      <c r="AC7" s="122" t="s">
        <v>7</v>
      </c>
      <c r="AD7" s="3"/>
      <c r="AE7" s="122" t="s">
        <v>33</v>
      </c>
    </row>
    <row r="8" spans="1:31" ht="23.4">
      <c r="A8" s="117" t="s">
        <v>31</v>
      </c>
      <c r="B8" s="3"/>
      <c r="C8" s="117" t="s">
        <v>22</v>
      </c>
      <c r="D8" s="3"/>
      <c r="E8" s="117" t="s">
        <v>23</v>
      </c>
      <c r="F8" s="3"/>
      <c r="G8" s="117" t="s">
        <v>32</v>
      </c>
      <c r="H8" s="3"/>
      <c r="I8" s="117" t="s">
        <v>20</v>
      </c>
      <c r="J8" s="3"/>
      <c r="K8" s="117" t="s">
        <v>5</v>
      </c>
      <c r="L8" s="3"/>
      <c r="M8" s="117" t="s">
        <v>6</v>
      </c>
      <c r="N8" s="3"/>
      <c r="O8" s="117" t="s">
        <v>7</v>
      </c>
      <c r="P8" s="3"/>
      <c r="Q8" s="116" t="s">
        <v>5</v>
      </c>
      <c r="R8" s="3"/>
      <c r="S8" s="116" t="s">
        <v>6</v>
      </c>
      <c r="T8" s="3"/>
      <c r="U8" s="116" t="s">
        <v>5</v>
      </c>
      <c r="V8" s="3"/>
      <c r="W8" s="116" t="s">
        <v>12</v>
      </c>
      <c r="X8" s="3"/>
      <c r="Y8" s="117" t="s">
        <v>5</v>
      </c>
      <c r="Z8" s="3"/>
      <c r="AA8" s="117" t="s">
        <v>6</v>
      </c>
      <c r="AB8" s="3"/>
      <c r="AC8" s="117" t="s">
        <v>7</v>
      </c>
      <c r="AD8" s="3"/>
      <c r="AE8" s="117" t="s">
        <v>33</v>
      </c>
    </row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rintOptions horizontalCentered="1"/>
  <pageMargins left="1.7" right="1.7" top="0.75" bottom="0.75" header="0.3" footer="0.3"/>
  <pageSetup paperSize="9" scale="2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B2:AD23"/>
  <sheetViews>
    <sheetView rightToLeft="1" tabSelected="1" view="pageBreakPreview" topLeftCell="B1" zoomScale="55" zoomScaleNormal="100" zoomScaleSheetLayoutView="55" workbookViewId="0">
      <selection activeCell="J13" sqref="J13"/>
    </sheetView>
  </sheetViews>
  <sheetFormatPr defaultColWidth="9.15625" defaultRowHeight="18.3"/>
  <cols>
    <col min="1" max="1" width="2.26171875" style="1" customWidth="1"/>
    <col min="2" max="2" width="48.578125" style="1" bestFit="1" customWidth="1"/>
    <col min="3" max="3" width="1" style="1" customWidth="1"/>
    <col min="4" max="4" width="31.578125" style="1" bestFit="1" customWidth="1"/>
    <col min="5" max="5" width="1" style="1" customWidth="1"/>
    <col min="6" max="6" width="20.15625" style="1" bestFit="1" customWidth="1"/>
    <col min="7" max="7" width="1" style="1" customWidth="1"/>
    <col min="8" max="8" width="16.26171875" style="1" bestFit="1" customWidth="1"/>
    <col min="9" max="9" width="1" style="1" customWidth="1"/>
    <col min="10" max="10" width="9.15625" style="1" customWidth="1"/>
    <col min="11" max="11" width="1" style="1" customWidth="1"/>
    <col min="12" max="12" width="24.578125" style="1" bestFit="1" customWidth="1"/>
    <col min="13" max="13" width="1" style="1" customWidth="1"/>
    <col min="14" max="14" width="26.15625" style="1" bestFit="1" customWidth="1"/>
    <col min="15" max="15" width="1" style="1" customWidth="1"/>
    <col min="16" max="16" width="25.68359375" style="1" bestFit="1" customWidth="1"/>
    <col min="17" max="17" width="1" style="1" customWidth="1"/>
    <col min="18" max="18" width="22.68359375" style="1" bestFit="1" customWidth="1"/>
    <col min="19" max="19" width="1" style="1" customWidth="1"/>
    <col min="20" max="20" width="17.15625" style="1" bestFit="1" customWidth="1"/>
    <col min="21" max="21" width="1" style="1" customWidth="1"/>
    <col min="22" max="22" width="17.68359375" style="1" customWidth="1"/>
    <col min="23" max="23" width="13.26171875" style="1" bestFit="1" customWidth="1"/>
    <col min="24" max="16384" width="9.15625" style="1"/>
  </cols>
  <sheetData>
    <row r="2" spans="2:30" ht="29.4">
      <c r="B2" s="112" t="s">
        <v>82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2:30" ht="29.4">
      <c r="B3" s="112" t="s">
        <v>0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2:30" ht="29.4">
      <c r="B4" s="112" t="str">
        <f>mah</f>
        <v>برای ماه منتهی به 1402/10/30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2:30" ht="29.4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2:30" ht="29.4">
      <c r="B6" s="123" t="s">
        <v>92</v>
      </c>
      <c r="C6" s="123"/>
      <c r="D6" s="123"/>
      <c r="E6" s="123"/>
      <c r="F6" s="123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2:30" ht="27.75" customHeight="1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2:30" ht="31.5" customHeight="1">
      <c r="B8" s="107" t="s">
        <v>34</v>
      </c>
      <c r="C8" s="25"/>
      <c r="D8" s="108" t="s">
        <v>35</v>
      </c>
      <c r="E8" s="108" t="s">
        <v>35</v>
      </c>
      <c r="F8" s="108" t="s">
        <v>35</v>
      </c>
      <c r="G8" s="108" t="s">
        <v>35</v>
      </c>
      <c r="H8" s="108" t="s">
        <v>35</v>
      </c>
      <c r="I8" s="108" t="s">
        <v>35</v>
      </c>
      <c r="J8" s="108" t="s">
        <v>35</v>
      </c>
      <c r="K8" s="25"/>
      <c r="L8" s="108" t="s">
        <v>100</v>
      </c>
      <c r="M8" s="25"/>
      <c r="N8" s="108" t="s">
        <v>3</v>
      </c>
      <c r="O8" s="108" t="s">
        <v>3</v>
      </c>
      <c r="P8" s="108" t="s">
        <v>3</v>
      </c>
      <c r="Q8" s="25"/>
      <c r="R8" s="108" t="s">
        <v>104</v>
      </c>
      <c r="S8" s="108" t="s">
        <v>4</v>
      </c>
      <c r="T8" s="108" t="s">
        <v>4</v>
      </c>
    </row>
    <row r="9" spans="2:30" ht="51.75" customHeight="1">
      <c r="B9" s="108" t="s">
        <v>34</v>
      </c>
      <c r="C9" s="25"/>
      <c r="D9" s="124" t="s">
        <v>36</v>
      </c>
      <c r="E9" s="26"/>
      <c r="F9" s="124" t="s">
        <v>37</v>
      </c>
      <c r="G9" s="26"/>
      <c r="H9" s="124" t="s">
        <v>38</v>
      </c>
      <c r="I9" s="26"/>
      <c r="J9" s="124" t="s">
        <v>23</v>
      </c>
      <c r="K9" s="26"/>
      <c r="L9" s="124" t="s">
        <v>39</v>
      </c>
      <c r="M9" s="26"/>
      <c r="N9" s="124" t="s">
        <v>40</v>
      </c>
      <c r="O9" s="26"/>
      <c r="P9" s="124" t="s">
        <v>41</v>
      </c>
      <c r="Q9" s="26"/>
      <c r="R9" s="124" t="s">
        <v>39</v>
      </c>
      <c r="S9" s="26"/>
      <c r="T9" s="125" t="s">
        <v>33</v>
      </c>
    </row>
    <row r="10" spans="2:30" s="29" customFormat="1" ht="108.75" customHeight="1">
      <c r="B10" s="82" t="s">
        <v>84</v>
      </c>
      <c r="C10" s="83"/>
      <c r="D10" s="84" t="s">
        <v>101</v>
      </c>
      <c r="E10" s="84"/>
      <c r="F10" s="84" t="s">
        <v>102</v>
      </c>
      <c r="G10" s="84"/>
      <c r="H10" s="84" t="s">
        <v>85</v>
      </c>
      <c r="I10" s="84"/>
      <c r="J10" s="88">
        <v>0</v>
      </c>
      <c r="K10" s="84"/>
      <c r="L10" s="85">
        <v>491855560</v>
      </c>
      <c r="M10" s="84"/>
      <c r="N10" s="85">
        <v>0</v>
      </c>
      <c r="O10" s="84"/>
      <c r="P10" s="85">
        <v>0</v>
      </c>
      <c r="Q10" s="84"/>
      <c r="R10" s="85">
        <v>491855560</v>
      </c>
      <c r="S10" s="84"/>
      <c r="T10" s="86">
        <v>2.5000000000000001E-3</v>
      </c>
      <c r="W10" s="30"/>
      <c r="AD10" s="30"/>
    </row>
    <row r="11" spans="2:30" s="29" customFormat="1" ht="108.75" customHeight="1">
      <c r="B11" s="82" t="s">
        <v>84</v>
      </c>
      <c r="C11" s="83"/>
      <c r="D11" s="84" t="s">
        <v>86</v>
      </c>
      <c r="E11" s="84"/>
      <c r="F11" s="84" t="s">
        <v>42</v>
      </c>
      <c r="G11" s="84"/>
      <c r="H11" s="84" t="s">
        <v>85</v>
      </c>
      <c r="I11" s="84"/>
      <c r="J11" s="88">
        <v>0.08</v>
      </c>
      <c r="K11" s="84"/>
      <c r="L11" s="85">
        <v>8073706</v>
      </c>
      <c r="M11" s="84"/>
      <c r="N11" s="85">
        <v>57520932394</v>
      </c>
      <c r="O11" s="84"/>
      <c r="P11" s="85">
        <v>57521499351</v>
      </c>
      <c r="Q11" s="84"/>
      <c r="R11" s="85">
        <v>7506749</v>
      </c>
      <c r="S11" s="84"/>
      <c r="T11" s="86">
        <v>0</v>
      </c>
      <c r="W11" s="30"/>
      <c r="AD11" s="30"/>
    </row>
    <row r="12" spans="2:30" s="29" customFormat="1" ht="108.75" customHeight="1">
      <c r="B12" s="82" t="s">
        <v>84</v>
      </c>
      <c r="C12" s="83"/>
      <c r="D12" s="84" t="s">
        <v>88</v>
      </c>
      <c r="E12" s="84"/>
      <c r="F12" s="84" t="s">
        <v>42</v>
      </c>
      <c r="G12" s="84"/>
      <c r="H12" s="84" t="s">
        <v>85</v>
      </c>
      <c r="I12" s="84"/>
      <c r="J12" s="88">
        <v>0.08</v>
      </c>
      <c r="K12" s="84"/>
      <c r="L12" s="85">
        <v>95735503</v>
      </c>
      <c r="M12" s="84"/>
      <c r="N12" s="85">
        <v>391829</v>
      </c>
      <c r="O12" s="84"/>
      <c r="P12" s="85">
        <v>0</v>
      </c>
      <c r="Q12" s="84"/>
      <c r="R12" s="85">
        <v>96127332</v>
      </c>
      <c r="S12" s="84"/>
      <c r="T12" s="86">
        <v>5.0000000000000001E-4</v>
      </c>
      <c r="W12" s="30"/>
      <c r="AD12" s="30"/>
    </row>
    <row r="13" spans="2:30" s="25" customFormat="1" ht="71.25" customHeight="1" thickBot="1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9">
        <f>SUM(L10:L12)</f>
        <v>595664769</v>
      </c>
      <c r="M13" s="90"/>
      <c r="N13" s="89">
        <f>SUM(N10:N12)</f>
        <v>57521324223</v>
      </c>
      <c r="O13" s="90"/>
      <c r="P13" s="89">
        <f>SUM(P10:P12)</f>
        <v>57521499351</v>
      </c>
      <c r="Q13" s="90"/>
      <c r="R13" s="89">
        <f>L13+N13-P13</f>
        <v>595489641</v>
      </c>
      <c r="S13" s="90"/>
      <c r="T13" s="91">
        <f>SUM(T10:T12)</f>
        <v>3.0000000000000001E-3</v>
      </c>
    </row>
    <row r="14" spans="2:30" ht="18.600000000000001" thickTop="1"/>
    <row r="21" spans="12:18">
      <c r="L21" s="2">
        <v>11330621762</v>
      </c>
      <c r="R21" s="2"/>
    </row>
    <row r="22" spans="12:18">
      <c r="L22" s="2">
        <v>10794176701</v>
      </c>
      <c r="R22" s="2"/>
    </row>
    <row r="23" spans="12:18">
      <c r="L23" s="2">
        <f>L22-L21</f>
        <v>-536445061</v>
      </c>
    </row>
  </sheetData>
  <mergeCells count="18">
    <mergeCell ref="J9"/>
    <mergeCell ref="D8:J8"/>
    <mergeCell ref="B2:T2"/>
    <mergeCell ref="B3:T3"/>
    <mergeCell ref="B4:T4"/>
    <mergeCell ref="B6:F6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</mergeCells>
  <printOptions horizontalCentered="1"/>
  <pageMargins left="0.25" right="0.25" top="0.75" bottom="0.75" header="0.3" footer="0.3"/>
  <pageSetup paperSize="9"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B2:AD19"/>
  <sheetViews>
    <sheetView rightToLeft="1" view="pageBreakPreview" topLeftCell="B1" zoomScale="70" zoomScaleNormal="100" zoomScaleSheetLayoutView="70" workbookViewId="0">
      <selection activeCell="B5" sqref="B5"/>
    </sheetView>
  </sheetViews>
  <sheetFormatPr defaultColWidth="9.15625" defaultRowHeight="18.3"/>
  <cols>
    <col min="1" max="1" width="9.15625" style="1"/>
    <col min="2" max="2" width="48" style="1" bestFit="1" customWidth="1"/>
    <col min="3" max="3" width="1" style="1" customWidth="1"/>
    <col min="4" max="4" width="12.41796875" style="1" customWidth="1"/>
    <col min="5" max="5" width="1" style="1" customWidth="1"/>
    <col min="6" max="6" width="19.41796875" style="1" bestFit="1" customWidth="1"/>
    <col min="7" max="7" width="1" style="1" customWidth="1"/>
    <col min="8" max="8" width="11.578125" style="1" bestFit="1" customWidth="1"/>
    <col min="9" max="9" width="1" style="1" customWidth="1"/>
    <col min="10" max="10" width="22.41796875" style="1" bestFit="1" customWidth="1"/>
    <col min="11" max="11" width="1" style="1" customWidth="1"/>
    <col min="12" max="12" width="15.83984375" style="1" bestFit="1" customWidth="1"/>
    <col min="13" max="13" width="1" style="1" customWidth="1"/>
    <col min="14" max="14" width="22.41796875" style="1" bestFit="1" customWidth="1"/>
    <col min="15" max="15" width="1" style="1" customWidth="1"/>
    <col min="16" max="16" width="23.26171875" style="1" bestFit="1" customWidth="1"/>
    <col min="17" max="17" width="1" style="1" customWidth="1"/>
    <col min="18" max="18" width="15.83984375" style="1" bestFit="1" customWidth="1"/>
    <col min="19" max="19" width="1" style="1" customWidth="1"/>
    <col min="20" max="20" width="23.26171875" style="1" bestFit="1" customWidth="1"/>
    <col min="21" max="21" width="1" style="1" customWidth="1"/>
    <col min="22" max="22" width="9.15625" style="1" customWidth="1"/>
    <col min="23" max="23" width="9.15625" style="1"/>
    <col min="24" max="24" width="10.26171875" style="1" bestFit="1" customWidth="1"/>
    <col min="25" max="25" width="14.578125" style="1" bestFit="1" customWidth="1"/>
    <col min="26" max="29" width="9.15625" style="1"/>
    <col min="30" max="30" width="12.578125" style="1" bestFit="1" customWidth="1"/>
    <col min="31" max="16384" width="9.15625" style="1"/>
  </cols>
  <sheetData>
    <row r="2" spans="2:30" ht="29.4">
      <c r="B2" s="112" t="s">
        <v>82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2:30" ht="29.4">
      <c r="B3" s="112" t="s">
        <v>43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2:30" ht="29.4">
      <c r="B4" s="112" t="str">
        <f>mah</f>
        <v>برای ماه منتهی به 1402/10/30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2:30" ht="29.4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2:30" ht="29.4">
      <c r="B6" s="126" t="s">
        <v>77</v>
      </c>
      <c r="C6" s="126"/>
      <c r="D6" s="126"/>
      <c r="E6" s="126"/>
      <c r="F6" s="12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2:30" ht="30.75" customHeight="1"/>
    <row r="8" spans="2:30" ht="49.5" customHeight="1">
      <c r="B8" s="117" t="s">
        <v>44</v>
      </c>
      <c r="C8" s="117" t="s">
        <v>44</v>
      </c>
      <c r="D8" s="117" t="s">
        <v>44</v>
      </c>
      <c r="E8" s="117" t="s">
        <v>44</v>
      </c>
      <c r="F8" s="117" t="s">
        <v>44</v>
      </c>
      <c r="G8" s="117" t="s">
        <v>44</v>
      </c>
      <c r="H8" s="117" t="s">
        <v>44</v>
      </c>
      <c r="I8" s="3"/>
      <c r="J8" s="117" t="s">
        <v>45</v>
      </c>
      <c r="K8" s="117" t="s">
        <v>45</v>
      </c>
      <c r="L8" s="117" t="s">
        <v>45</v>
      </c>
      <c r="M8" s="117" t="s">
        <v>45</v>
      </c>
      <c r="N8" s="117" t="s">
        <v>45</v>
      </c>
      <c r="O8" s="3"/>
      <c r="P8" s="117" t="s">
        <v>46</v>
      </c>
      <c r="Q8" s="117" t="s">
        <v>46</v>
      </c>
      <c r="R8" s="117" t="s">
        <v>46</v>
      </c>
      <c r="S8" s="117" t="s">
        <v>46</v>
      </c>
      <c r="T8" s="117" t="s">
        <v>46</v>
      </c>
    </row>
    <row r="9" spans="2:30" ht="57" customHeight="1">
      <c r="B9" s="109" t="s">
        <v>47</v>
      </c>
      <c r="C9" s="25"/>
      <c r="D9" s="113" t="s">
        <v>48</v>
      </c>
      <c r="E9" s="25"/>
      <c r="F9" s="109" t="s">
        <v>22</v>
      </c>
      <c r="G9" s="25"/>
      <c r="H9" s="109" t="s">
        <v>23</v>
      </c>
      <c r="I9" s="25"/>
      <c r="J9" s="109" t="s">
        <v>49</v>
      </c>
      <c r="K9" s="25"/>
      <c r="L9" s="109" t="s">
        <v>50</v>
      </c>
      <c r="M9" s="25"/>
      <c r="N9" s="109" t="s">
        <v>51</v>
      </c>
      <c r="O9" s="25"/>
      <c r="P9" s="109" t="s">
        <v>49</v>
      </c>
      <c r="Q9" s="25"/>
      <c r="R9" s="109" t="s">
        <v>50</v>
      </c>
      <c r="S9" s="25"/>
      <c r="T9" s="109" t="s">
        <v>51</v>
      </c>
      <c r="Y9" s="2"/>
    </row>
    <row r="10" spans="2:30" ht="57" customHeight="1">
      <c r="B10" s="90" t="s">
        <v>84</v>
      </c>
      <c r="C10" s="37"/>
      <c r="D10" s="36">
        <v>14</v>
      </c>
      <c r="E10" s="37"/>
      <c r="F10" s="37" t="s">
        <v>52</v>
      </c>
      <c r="G10" s="37"/>
      <c r="H10" s="92">
        <v>0.08</v>
      </c>
      <c r="I10" s="37"/>
      <c r="J10" s="36">
        <v>33043</v>
      </c>
      <c r="K10" s="37"/>
      <c r="L10" s="92">
        <v>0</v>
      </c>
      <c r="M10" s="37"/>
      <c r="N10" s="36">
        <v>33043</v>
      </c>
      <c r="O10" s="37"/>
      <c r="P10" s="36">
        <v>7470776</v>
      </c>
      <c r="Q10" s="37"/>
      <c r="R10" s="92">
        <v>0</v>
      </c>
      <c r="S10" s="37"/>
      <c r="T10" s="36">
        <v>7470776</v>
      </c>
      <c r="Y10" s="2"/>
    </row>
    <row r="11" spans="2:30" ht="57" customHeight="1">
      <c r="B11" s="90" t="s">
        <v>84</v>
      </c>
      <c r="C11" s="37"/>
      <c r="D11" s="36">
        <v>14</v>
      </c>
      <c r="E11" s="37"/>
      <c r="F11" s="37" t="s">
        <v>52</v>
      </c>
      <c r="G11" s="37"/>
      <c r="H11" s="92">
        <v>0.08</v>
      </c>
      <c r="I11" s="37"/>
      <c r="J11" s="93">
        <v>390228</v>
      </c>
      <c r="K11" s="37"/>
      <c r="L11" s="92">
        <v>0</v>
      </c>
      <c r="M11" s="37"/>
      <c r="N11" s="93">
        <v>390228</v>
      </c>
      <c r="O11" s="37"/>
      <c r="P11" s="93">
        <v>1973778</v>
      </c>
      <c r="Q11" s="37"/>
      <c r="R11" s="92">
        <v>0</v>
      </c>
      <c r="S11" s="37"/>
      <c r="T11" s="93">
        <v>1973778</v>
      </c>
      <c r="Y11" s="2"/>
      <c r="AD11" s="45"/>
    </row>
    <row r="12" spans="2:30" ht="57" customHeight="1" thickBot="1">
      <c r="B12" s="37"/>
      <c r="C12" s="37"/>
      <c r="D12" s="37"/>
      <c r="E12" s="37"/>
      <c r="F12" s="37"/>
      <c r="G12" s="37"/>
      <c r="H12" s="37"/>
      <c r="I12" s="37"/>
      <c r="J12" s="102">
        <f>SUM(J10:J11)</f>
        <v>423271</v>
      </c>
      <c r="K12" s="58"/>
      <c r="L12" s="57"/>
      <c r="M12" s="58"/>
      <c r="N12" s="56">
        <f>SUM(N10:N11)</f>
        <v>423271</v>
      </c>
      <c r="O12" s="58"/>
      <c r="P12" s="56">
        <f>SUM(P10:P11)</f>
        <v>9444554</v>
      </c>
      <c r="Q12" s="58"/>
      <c r="R12" s="57"/>
      <c r="S12" s="58"/>
      <c r="T12" s="102">
        <f>SUM(T10:T11)</f>
        <v>9444554</v>
      </c>
      <c r="X12" s="2"/>
    </row>
    <row r="13" spans="2:30" ht="18.600000000000001" thickTop="1"/>
    <row r="16" spans="2:30">
      <c r="T16" s="2"/>
    </row>
    <row r="17" spans="10:16">
      <c r="J17" s="2"/>
    </row>
    <row r="18" spans="10:16">
      <c r="P18" s="2"/>
    </row>
    <row r="19" spans="10:16">
      <c r="P19" s="2"/>
    </row>
  </sheetData>
  <mergeCells count="17">
    <mergeCell ref="B8:H8"/>
    <mergeCell ref="B2:T2"/>
    <mergeCell ref="B3:T3"/>
    <mergeCell ref="B4:T4"/>
    <mergeCell ref="B6:F6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R9"/>
  </mergeCells>
  <printOptions horizontalCentered="1"/>
  <pageMargins left="0.25" right="0.25" top="0.75" bottom="0.75" header="0.3" footer="0.3"/>
  <pageSetup paperSize="9" scale="6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2:S12"/>
  <sheetViews>
    <sheetView rightToLeft="1" view="pageBreakPreview" topLeftCell="A4" zoomScale="90" zoomScaleNormal="100" zoomScaleSheetLayoutView="90" workbookViewId="0">
      <selection activeCell="A5" sqref="A5"/>
    </sheetView>
  </sheetViews>
  <sheetFormatPr defaultColWidth="9.15625" defaultRowHeight="18.3"/>
  <cols>
    <col min="1" max="1" width="31.15625" style="1" bestFit="1" customWidth="1"/>
    <col min="2" max="2" width="1" style="1" customWidth="1"/>
    <col min="3" max="3" width="15.83984375" style="1" bestFit="1" customWidth="1"/>
    <col min="4" max="4" width="1" style="1" customWidth="1"/>
    <col min="5" max="5" width="24.68359375" style="1" bestFit="1" customWidth="1"/>
    <col min="6" max="6" width="1" style="1" customWidth="1"/>
    <col min="7" max="7" width="15.578125" style="1" customWidth="1"/>
    <col min="8" max="8" width="1" style="1" customWidth="1"/>
    <col min="9" max="9" width="23" style="1" bestFit="1" customWidth="1"/>
    <col min="10" max="10" width="1" style="1" customWidth="1"/>
    <col min="11" max="11" width="21.41796875" style="1" bestFit="1" customWidth="1"/>
    <col min="12" max="12" width="1" style="1" customWidth="1"/>
    <col min="13" max="13" width="23" style="1" bestFit="1" customWidth="1"/>
    <col min="14" max="14" width="1" style="1" customWidth="1"/>
    <col min="15" max="15" width="23" style="1" bestFit="1" customWidth="1"/>
    <col min="16" max="16" width="1" style="1" customWidth="1"/>
    <col min="17" max="17" width="21.41796875" style="1" bestFit="1" customWidth="1"/>
    <col min="18" max="18" width="1" style="1" customWidth="1"/>
    <col min="19" max="19" width="23.578125" style="1" bestFit="1" customWidth="1"/>
    <col min="20" max="20" width="1" style="1" customWidth="1"/>
    <col min="21" max="21" width="9.15625" style="1" customWidth="1"/>
    <col min="22" max="16384" width="9.15625" style="1"/>
  </cols>
  <sheetData>
    <row r="2" spans="1:19" ht="29.4">
      <c r="A2" s="112" t="s">
        <v>82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29.4">
      <c r="A3" s="112" t="s">
        <v>43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ht="29.4">
      <c r="A4" s="112" t="str">
        <f>mah</f>
        <v>برای ماه منتهی به 1402/10/30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1:19" ht="29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29.4">
      <c r="A6" s="128" t="s">
        <v>63</v>
      </c>
      <c r="B6" s="128"/>
      <c r="C6" s="128"/>
      <c r="D6" s="128"/>
      <c r="E6" s="12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42.75" customHeight="1"/>
    <row r="8" spans="1:19" ht="54" customHeight="1">
      <c r="A8" s="107" t="s">
        <v>1</v>
      </c>
      <c r="B8" s="25"/>
      <c r="C8" s="127" t="s">
        <v>53</v>
      </c>
      <c r="D8" s="127" t="s">
        <v>53</v>
      </c>
      <c r="E8" s="127" t="s">
        <v>53</v>
      </c>
      <c r="F8" s="127" t="s">
        <v>53</v>
      </c>
      <c r="G8" s="127" t="s">
        <v>53</v>
      </c>
      <c r="H8" s="24"/>
      <c r="I8" s="127" t="s">
        <v>45</v>
      </c>
      <c r="J8" s="127" t="s">
        <v>45</v>
      </c>
      <c r="K8" s="127" t="s">
        <v>45</v>
      </c>
      <c r="L8" s="127" t="s">
        <v>45</v>
      </c>
      <c r="M8" s="127" t="s">
        <v>45</v>
      </c>
      <c r="N8" s="24"/>
      <c r="O8" s="127" t="s">
        <v>46</v>
      </c>
      <c r="P8" s="127" t="s">
        <v>46</v>
      </c>
      <c r="Q8" s="127" t="s">
        <v>46</v>
      </c>
      <c r="R8" s="127" t="s">
        <v>46</v>
      </c>
      <c r="S8" s="127" t="s">
        <v>46</v>
      </c>
    </row>
    <row r="9" spans="1:19" ht="75" customHeight="1">
      <c r="A9" s="108" t="s">
        <v>1</v>
      </c>
      <c r="B9" s="25"/>
      <c r="C9" s="124" t="s">
        <v>54</v>
      </c>
      <c r="D9" s="24"/>
      <c r="E9" s="125" t="s">
        <v>55</v>
      </c>
      <c r="F9" s="24"/>
      <c r="G9" s="125" t="s">
        <v>56</v>
      </c>
      <c r="H9" s="24"/>
      <c r="I9" s="129" t="s">
        <v>57</v>
      </c>
      <c r="J9" s="24"/>
      <c r="K9" s="127" t="s">
        <v>50</v>
      </c>
      <c r="L9" s="46"/>
      <c r="M9" s="42" t="s">
        <v>58</v>
      </c>
      <c r="N9" s="24"/>
      <c r="O9" s="125" t="s">
        <v>57</v>
      </c>
      <c r="P9" s="24"/>
      <c r="Q9" s="124" t="s">
        <v>50</v>
      </c>
      <c r="R9" s="24"/>
      <c r="S9" s="125" t="s">
        <v>58</v>
      </c>
    </row>
    <row r="10" spans="1:19" ht="45" customHeight="1">
      <c r="A10" s="23" t="s">
        <v>87</v>
      </c>
      <c r="B10" s="25"/>
      <c r="C10" s="47"/>
      <c r="D10" s="47"/>
      <c r="E10" s="48"/>
      <c r="F10" s="48"/>
      <c r="G10" s="48"/>
      <c r="H10" s="48"/>
      <c r="I10" s="48"/>
      <c r="J10" s="48"/>
      <c r="K10" s="48"/>
      <c r="L10" s="48"/>
      <c r="M10" s="49"/>
      <c r="N10" s="48"/>
      <c r="O10" s="48"/>
      <c r="P10" s="48"/>
      <c r="Q10" s="48"/>
      <c r="R10" s="48"/>
      <c r="S10" s="48"/>
    </row>
    <row r="11" spans="1:19" ht="33" customHeight="1" thickBot="1">
      <c r="A11" s="23" t="s">
        <v>83</v>
      </c>
      <c r="B11" s="25"/>
      <c r="C11" s="47"/>
      <c r="D11" s="47"/>
      <c r="E11" s="48"/>
      <c r="F11" s="48"/>
      <c r="G11" s="48"/>
      <c r="H11" s="48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</row>
    <row r="12" spans="1:19" ht="37.5" customHeight="1" thickTop="1">
      <c r="A12" s="25"/>
      <c r="B12" s="25"/>
      <c r="C12" s="47"/>
      <c r="D12" s="47"/>
      <c r="E12" s="47"/>
      <c r="F12" s="47"/>
      <c r="G12" s="47"/>
      <c r="H12" s="47"/>
      <c r="I12" s="51">
        <f>SUM(I10:I11)</f>
        <v>0</v>
      </c>
      <c r="J12" s="51">
        <f t="shared" ref="J12:R12" si="0">SUM(J10:J11)</f>
        <v>0</v>
      </c>
      <c r="K12" s="51">
        <f t="shared" si="0"/>
        <v>0</v>
      </c>
      <c r="L12" s="51">
        <f t="shared" si="0"/>
        <v>0</v>
      </c>
      <c r="M12" s="51">
        <f>I12-K12</f>
        <v>0</v>
      </c>
      <c r="N12" s="51">
        <f t="shared" si="0"/>
        <v>0</v>
      </c>
      <c r="O12" s="51">
        <f t="shared" si="0"/>
        <v>0</v>
      </c>
      <c r="P12" s="51">
        <f t="shared" si="0"/>
        <v>0</v>
      </c>
      <c r="Q12" s="51">
        <f>SUM(Q10:Q11)</f>
        <v>0</v>
      </c>
      <c r="R12" s="51">
        <f t="shared" si="0"/>
        <v>0</v>
      </c>
      <c r="S12" s="51">
        <f>SUM(S10:S11)</f>
        <v>0</v>
      </c>
    </row>
  </sheetData>
  <mergeCells count="16">
    <mergeCell ref="O9"/>
    <mergeCell ref="C8:G8"/>
    <mergeCell ref="A2:S2"/>
    <mergeCell ref="A3:S3"/>
    <mergeCell ref="A4:S4"/>
    <mergeCell ref="A6:E6"/>
    <mergeCell ref="A8:A9"/>
    <mergeCell ref="C9"/>
    <mergeCell ref="E9"/>
    <mergeCell ref="G9"/>
    <mergeCell ref="Q9"/>
    <mergeCell ref="S9"/>
    <mergeCell ref="O8:S8"/>
    <mergeCell ref="I9"/>
    <mergeCell ref="K9"/>
    <mergeCell ref="I8:M8"/>
  </mergeCells>
  <printOptions horizontalCentered="1"/>
  <pageMargins left="1.7" right="1.7" top="0.75" bottom="0.75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نام صندوق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mah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سهام'!Print_Area</vt:lpstr>
      <vt:lpstr>سهام!Print_Area</vt:lpstr>
      <vt:lpstr>'سود اوراق بهادار و سپرده بانکی'!Print_Area</vt:lpstr>
      <vt:lpstr>'نام صندوق'!Print_Area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Narjes Al Eshagh</dc:creator>
  <cp:lastModifiedBy>Maryam</cp:lastModifiedBy>
  <cp:lastPrinted>2024-02-04T12:48:40Z</cp:lastPrinted>
  <dcterms:created xsi:type="dcterms:W3CDTF">2022-06-25T09:33:37Z</dcterms:created>
  <dcterms:modified xsi:type="dcterms:W3CDTF">2024-02-04T12:51:53Z</dcterms:modified>
</cp:coreProperties>
</file>